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autoCompressPictures="0" defaultThemeVersion="124226"/>
  <bookViews>
    <workbookView xWindow="240" yWindow="45" windowWidth="20115" windowHeight="11760"/>
  </bookViews>
  <sheets>
    <sheet name="movhorizontal" sheetId="5" r:id="rId1"/>
    <sheet name="movvertical" sheetId="6" r:id="rId2"/>
    <sheet name="trajetoria" sheetId="7" r:id="rId3"/>
  </sheets>
  <definedNames>
    <definedName name="_xlnm.Print_Area" localSheetId="1">movvertical!$A$1:$L$43</definedName>
    <definedName name="_xlnm.Print_Area" localSheetId="2">trajetoria!$A$1:$L$43</definedName>
    <definedName name="g">movhorizontal!$K$2</definedName>
    <definedName name="m">movhorizontal!$I$4</definedName>
    <definedName name="tau">movhorizontal!$G$2</definedName>
    <definedName name="vx0">movhorizontal!$G$3</definedName>
    <definedName name="vy0">movhorizontal!$G$4</definedName>
    <definedName name="x0">movhorizontal!$I$2</definedName>
    <definedName name="y0">movhorizontal!$I$2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5" i="7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"/>
  <c r="C3" i="5"/>
  <c r="D3" i="7"/>
  <c r="C3"/>
  <c r="C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D5" i="6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"/>
  <c r="D5" i="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"/>
  <c r="C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D3"/>
  <c r="B4" i="7"/>
  <c r="D3" i="6"/>
  <c r="C3"/>
  <c r="B4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" i="5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5" i="7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</calcChain>
</file>

<file path=xl/sharedStrings.xml><?xml version="1.0" encoding="utf-8"?>
<sst xmlns="http://schemas.openxmlformats.org/spreadsheetml/2006/main" count="30" uniqueCount="12">
  <si>
    <t>t</t>
  </si>
  <si>
    <t>g=</t>
  </si>
  <si>
    <t>tau=</t>
  </si>
  <si>
    <t>x0=</t>
  </si>
  <si>
    <t>vx0=</t>
  </si>
  <si>
    <t>m=</t>
  </si>
  <si>
    <t>vx(t)</t>
  </si>
  <si>
    <t>x(t)</t>
  </si>
  <si>
    <t>vy0=</t>
  </si>
  <si>
    <t>y0=</t>
  </si>
  <si>
    <t>vy(t)</t>
  </si>
  <si>
    <t>y(t)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</si>
</sst>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44">
    <xf numFmtId="0" fontId="0" fillId="0" borderId="0" xfId="0"/>
    <xf numFmtId="0" fontId="0" fillId="2" borderId="0" xfId="0" applyFill="1"/>
    <xf numFmtId="0" fontId="0" fillId="3" borderId="0" xfId="0" applyFill="1"/>
    <xf numFmtId="0" fontId="0" fillId="2" borderId="0" xfId="0" applyFill="1" applyAlignment="1">
      <alignment horizontal="right"/>
    </xf>
    <xf numFmtId="0" fontId="0" fillId="3" borderId="0" xfId="0" applyFill="1" applyAlignment="1">
      <alignment horizontal="right"/>
    </xf>
    <xf numFmtId="0" fontId="3" fillId="2" borderId="0" xfId="0" applyFont="1" applyFill="1" applyAlignment="1">
      <alignment horizontal="right"/>
    </xf>
    <xf numFmtId="0" fontId="3" fillId="3" borderId="0" xfId="0" applyFont="1" applyFill="1" applyAlignment="1">
      <alignment horizontal="right"/>
    </xf>
    <xf numFmtId="0" fontId="0" fillId="0" borderId="0" xfId="0" applyBorder="1"/>
    <xf numFmtId="0" fontId="0" fillId="0" borderId="1" xfId="0" applyBorder="1" applyAlignment="1">
      <alignment horizontal="center"/>
    </xf>
    <xf numFmtId="164" fontId="0" fillId="3" borderId="0" xfId="0" applyNumberFormat="1" applyFill="1"/>
    <xf numFmtId="164" fontId="0" fillId="0" borderId="1" xfId="0" applyNumberFormat="1" applyBorder="1" applyAlignment="1">
      <alignment horizontal="center"/>
    </xf>
    <xf numFmtId="164" fontId="0" fillId="0" borderId="5" xfId="0" applyNumberFormat="1" applyBorder="1"/>
    <xf numFmtId="164" fontId="0" fillId="0" borderId="7" xfId="0" applyNumberFormat="1" applyBorder="1"/>
    <xf numFmtId="164" fontId="0" fillId="0" borderId="0" xfId="0" applyNumberFormat="1"/>
    <xf numFmtId="164" fontId="0" fillId="0" borderId="6" xfId="0" applyNumberFormat="1" applyBorder="1"/>
    <xf numFmtId="164" fontId="0" fillId="0" borderId="9" xfId="0" applyNumberFormat="1" applyBorder="1"/>
    <xf numFmtId="1" fontId="0" fillId="3" borderId="0" xfId="0" applyNumberFormat="1" applyFill="1"/>
    <xf numFmtId="1" fontId="0" fillId="0" borderId="0" xfId="0" applyNumberFormat="1"/>
    <xf numFmtId="164" fontId="0" fillId="0" borderId="2" xfId="0" applyNumberFormat="1" applyBorder="1"/>
    <xf numFmtId="1" fontId="0" fillId="0" borderId="3" xfId="0" applyNumberFormat="1" applyBorder="1"/>
    <xf numFmtId="164" fontId="0" fillId="0" borderId="4" xfId="0" applyNumberFormat="1" applyBorder="1"/>
    <xf numFmtId="1" fontId="0" fillId="0" borderId="0" xfId="0" applyNumberFormat="1" applyBorder="1"/>
    <xf numFmtId="1" fontId="0" fillId="0" borderId="8" xfId="0" applyNumberFormat="1" applyBorder="1"/>
    <xf numFmtId="164" fontId="0" fillId="0" borderId="10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64" fontId="0" fillId="0" borderId="0" xfId="0" applyNumberFormat="1" applyBorder="1"/>
    <xf numFmtId="164" fontId="0" fillId="0" borderId="8" xfId="0" applyNumberFormat="1" applyBorder="1"/>
    <xf numFmtId="0" fontId="0" fillId="0" borderId="3" xfId="0" applyBorder="1"/>
    <xf numFmtId="164" fontId="0" fillId="0" borderId="3" xfId="0" applyNumberFormat="1" applyBorder="1"/>
    <xf numFmtId="0" fontId="0" fillId="2" borderId="2" xfId="0" applyFill="1" applyBorder="1" applyAlignment="1">
      <alignment horizontal="right"/>
    </xf>
    <xf numFmtId="0" fontId="0" fillId="2" borderId="3" xfId="0" applyFill="1" applyBorder="1"/>
    <xf numFmtId="0" fontId="3" fillId="2" borderId="3" xfId="0" applyFont="1" applyFill="1" applyBorder="1" applyAlignment="1">
      <alignment horizontal="right"/>
    </xf>
    <xf numFmtId="0" fontId="0" fillId="2" borderId="3" xfId="0" applyFill="1" applyBorder="1" applyAlignment="1">
      <alignment horizontal="right"/>
    </xf>
    <xf numFmtId="0" fontId="0" fillId="2" borderId="4" xfId="0" applyFill="1" applyBorder="1"/>
    <xf numFmtId="0" fontId="0" fillId="3" borderId="5" xfId="0" applyFill="1" applyBorder="1" applyAlignment="1">
      <alignment horizontal="right"/>
    </xf>
    <xf numFmtId="0" fontId="0" fillId="3" borderId="0" xfId="0" applyFill="1" applyBorder="1"/>
    <xf numFmtId="0" fontId="3" fillId="3" borderId="0" xfId="0" applyFont="1" applyFill="1" applyBorder="1" applyAlignment="1">
      <alignment horizontal="right"/>
    </xf>
    <xf numFmtId="0" fontId="0" fillId="3" borderId="6" xfId="0" applyFill="1" applyBorder="1"/>
    <xf numFmtId="0" fontId="0" fillId="2" borderId="7" xfId="0" applyFill="1" applyBorder="1" applyAlignment="1">
      <alignment horizontal="right"/>
    </xf>
    <xf numFmtId="0" fontId="0" fillId="2" borderId="8" xfId="0" applyFill="1" applyBorder="1"/>
    <xf numFmtId="0" fontId="3" fillId="2" borderId="8" xfId="0" applyFont="1" applyFill="1" applyBorder="1" applyAlignment="1">
      <alignment horizontal="right"/>
    </xf>
    <xf numFmtId="0" fontId="0" fillId="2" borderId="9" xfId="0" applyFill="1" applyBorder="1"/>
    <xf numFmtId="164" fontId="0" fillId="3" borderId="0" xfId="0" applyNumberFormat="1" applyFill="1" applyBorder="1"/>
    <xf numFmtId="164" fontId="0" fillId="3" borderId="0" xfId="0" applyNumberFormat="1" applyFill="1" applyBorder="1" applyAlignment="1">
      <alignment horizontal="center"/>
    </xf>
  </cellXfs>
  <cellStyles count="15"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 seguido" xfId="2" builtinId="9" hidden="1"/>
    <cellStyle name="Hyperlink seguido" xfId="4" builtinId="9" hidden="1"/>
    <cellStyle name="Hyperlink seguido" xfId="6" builtinId="9" hidden="1"/>
    <cellStyle name="Hyperlink seguido" xfId="8" builtinId="9" hidden="1"/>
    <cellStyle name="Hyperlink seguido" xfId="10" builtinId="9" hidden="1"/>
    <cellStyle name="Hyperlink seguido" xfId="12" builtinId="9" hidden="1"/>
    <cellStyle name="Hyperlink seguido" xfId="14" builtinId="9" hidden="1"/>
    <cellStyle name="Normal" xfId="0" builtinId="0"/>
  </cellStyles>
  <dxfs count="0"/>
  <tableStyles count="0" defaultTableStyle="TableStyleMedium9" defaultPivotStyle="PivotStyleLight16"/>
  <colors>
    <mruColors>
      <color rgb="FF0000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 rot="0" anchor="t" anchorCtr="0"/>
          <a:lstStyle/>
          <a:p>
            <a:pPr algn="ctr">
              <a:defRPr/>
            </a:pPr>
            <a:r>
              <a:rPr lang="pt-BR" sz="1400"/>
              <a:t>velocidade vx(t) vs. tempo</a:t>
            </a:r>
          </a:p>
        </c:rich>
      </c:tx>
      <c:layout>
        <c:manualLayout>
          <c:xMode val="edge"/>
          <c:yMode val="edge"/>
          <c:x val="0.24641116800303925"/>
          <c:y val="5.6194125159642415E-2"/>
        </c:manualLayout>
      </c:layout>
    </c:title>
    <c:plotArea>
      <c:layout/>
      <c:scatterChart>
        <c:scatterStyle val="lineMarker"/>
        <c:ser>
          <c:idx val="0"/>
          <c:order val="0"/>
          <c:tx>
            <c:strRef>
              <c:f>movhorizontal!$C$2</c:f>
              <c:strCache>
                <c:ptCount val="1"/>
                <c:pt idx="0">
                  <c:v>vx(t)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noFill/>
              </a:ln>
            </c:spPr>
          </c:marker>
          <c:xVal>
            <c:numRef>
              <c:f>movhorizontal!$B$3:$B$43</c:f>
              <c:numCache>
                <c:formatCode>0.0</c:formatCode>
                <c:ptCount val="4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0.79999999999999993</c:v>
                </c:pt>
                <c:pt idx="9">
                  <c:v>0.89999999999999991</c:v>
                </c:pt>
                <c:pt idx="10">
                  <c:v>0.99999999999999989</c:v>
                </c:pt>
                <c:pt idx="11">
                  <c:v>1.0999999999999999</c:v>
                </c:pt>
                <c:pt idx="12">
                  <c:v>1.2</c:v>
                </c:pt>
                <c:pt idx="13">
                  <c:v>1.3</c:v>
                </c:pt>
                <c:pt idx="14">
                  <c:v>1.4000000000000001</c:v>
                </c:pt>
                <c:pt idx="15">
                  <c:v>1.5000000000000002</c:v>
                </c:pt>
                <c:pt idx="16">
                  <c:v>1.6000000000000003</c:v>
                </c:pt>
                <c:pt idx="17">
                  <c:v>1.7000000000000004</c:v>
                </c:pt>
                <c:pt idx="18">
                  <c:v>1.8000000000000005</c:v>
                </c:pt>
                <c:pt idx="19">
                  <c:v>1.9000000000000006</c:v>
                </c:pt>
                <c:pt idx="20">
                  <c:v>2.0000000000000004</c:v>
                </c:pt>
                <c:pt idx="21">
                  <c:v>2.1000000000000005</c:v>
                </c:pt>
                <c:pt idx="22">
                  <c:v>2.2000000000000006</c:v>
                </c:pt>
                <c:pt idx="23">
                  <c:v>2.3000000000000007</c:v>
                </c:pt>
                <c:pt idx="24">
                  <c:v>2.4000000000000008</c:v>
                </c:pt>
                <c:pt idx="25">
                  <c:v>2.5000000000000009</c:v>
                </c:pt>
                <c:pt idx="26">
                  <c:v>2.600000000000001</c:v>
                </c:pt>
                <c:pt idx="27">
                  <c:v>2.7000000000000011</c:v>
                </c:pt>
                <c:pt idx="28">
                  <c:v>2.8000000000000012</c:v>
                </c:pt>
                <c:pt idx="29">
                  <c:v>2.9000000000000012</c:v>
                </c:pt>
                <c:pt idx="30">
                  <c:v>3.0000000000000013</c:v>
                </c:pt>
                <c:pt idx="31">
                  <c:v>3.1000000000000014</c:v>
                </c:pt>
                <c:pt idx="32">
                  <c:v>3.2000000000000015</c:v>
                </c:pt>
                <c:pt idx="33">
                  <c:v>3.3000000000000016</c:v>
                </c:pt>
                <c:pt idx="34">
                  <c:v>3.4000000000000017</c:v>
                </c:pt>
                <c:pt idx="35">
                  <c:v>3.5000000000000018</c:v>
                </c:pt>
                <c:pt idx="36">
                  <c:v>3.6000000000000019</c:v>
                </c:pt>
                <c:pt idx="37">
                  <c:v>3.700000000000002</c:v>
                </c:pt>
                <c:pt idx="38">
                  <c:v>3.800000000000002</c:v>
                </c:pt>
                <c:pt idx="39">
                  <c:v>3.9000000000000021</c:v>
                </c:pt>
                <c:pt idx="40">
                  <c:v>4.0000000000000018</c:v>
                </c:pt>
              </c:numCache>
            </c:numRef>
          </c:xVal>
          <c:yVal>
            <c:numRef>
              <c:f>movhorizontal!$C$3:$C$43</c:f>
              <c:numCache>
                <c:formatCode>General</c:formatCode>
                <c:ptCount val="41"/>
                <c:pt idx="0">
                  <c:v>25</c:v>
                </c:pt>
                <c:pt idx="1">
                  <c:v>25</c:v>
                </c:pt>
                <c:pt idx="2">
                  <c:v>25</c:v>
                </c:pt>
                <c:pt idx="3">
                  <c:v>25</c:v>
                </c:pt>
                <c:pt idx="4">
                  <c:v>25</c:v>
                </c:pt>
                <c:pt idx="5">
                  <c:v>25</c:v>
                </c:pt>
                <c:pt idx="6">
                  <c:v>25</c:v>
                </c:pt>
                <c:pt idx="7">
                  <c:v>25</c:v>
                </c:pt>
                <c:pt idx="8">
                  <c:v>25</c:v>
                </c:pt>
                <c:pt idx="9">
                  <c:v>25</c:v>
                </c:pt>
                <c:pt idx="10">
                  <c:v>25</c:v>
                </c:pt>
                <c:pt idx="11">
                  <c:v>25</c:v>
                </c:pt>
                <c:pt idx="12">
                  <c:v>25</c:v>
                </c:pt>
                <c:pt idx="13">
                  <c:v>25</c:v>
                </c:pt>
                <c:pt idx="14">
                  <c:v>25</c:v>
                </c:pt>
                <c:pt idx="15">
                  <c:v>25</c:v>
                </c:pt>
                <c:pt idx="16">
                  <c:v>25</c:v>
                </c:pt>
                <c:pt idx="17">
                  <c:v>25</c:v>
                </c:pt>
                <c:pt idx="18">
                  <c:v>25</c:v>
                </c:pt>
                <c:pt idx="19">
                  <c:v>25</c:v>
                </c:pt>
                <c:pt idx="20">
                  <c:v>25</c:v>
                </c:pt>
                <c:pt idx="21">
                  <c:v>25</c:v>
                </c:pt>
                <c:pt idx="22">
                  <c:v>25</c:v>
                </c:pt>
                <c:pt idx="23">
                  <c:v>25</c:v>
                </c:pt>
                <c:pt idx="24">
                  <c:v>25</c:v>
                </c:pt>
                <c:pt idx="25">
                  <c:v>25</c:v>
                </c:pt>
                <c:pt idx="26">
                  <c:v>25</c:v>
                </c:pt>
                <c:pt idx="27">
                  <c:v>25</c:v>
                </c:pt>
                <c:pt idx="28">
                  <c:v>25</c:v>
                </c:pt>
                <c:pt idx="29">
                  <c:v>25</c:v>
                </c:pt>
                <c:pt idx="30">
                  <c:v>25</c:v>
                </c:pt>
                <c:pt idx="31">
                  <c:v>25</c:v>
                </c:pt>
                <c:pt idx="32">
                  <c:v>25</c:v>
                </c:pt>
                <c:pt idx="33">
                  <c:v>25</c:v>
                </c:pt>
                <c:pt idx="34">
                  <c:v>25</c:v>
                </c:pt>
                <c:pt idx="35">
                  <c:v>25</c:v>
                </c:pt>
                <c:pt idx="36">
                  <c:v>25</c:v>
                </c:pt>
                <c:pt idx="37">
                  <c:v>25</c:v>
                </c:pt>
                <c:pt idx="38">
                  <c:v>25</c:v>
                </c:pt>
                <c:pt idx="39">
                  <c:v>25</c:v>
                </c:pt>
                <c:pt idx="40">
                  <c:v>25</c:v>
                </c:pt>
              </c:numCache>
            </c:numRef>
          </c:yVal>
        </c:ser>
        <c:axId val="71660672"/>
        <c:axId val="71671808"/>
      </c:scatterChart>
      <c:valAx>
        <c:axId val="71660672"/>
        <c:scaling>
          <c:orientation val="minMax"/>
          <c:max val="4"/>
        </c:scaling>
        <c:axPos val="b"/>
        <c:minorGridlines/>
        <c:numFmt formatCode="0" sourceLinked="0"/>
        <c:tickLblPos val="nextTo"/>
        <c:crossAx val="71671808"/>
        <c:crosses val="autoZero"/>
        <c:crossBetween val="midCat"/>
        <c:minorUnit val="1"/>
      </c:valAx>
      <c:valAx>
        <c:axId val="71671808"/>
        <c:scaling>
          <c:orientation val="minMax"/>
        </c:scaling>
        <c:axPos val="l"/>
        <c:majorGridlines/>
        <c:numFmt formatCode="General" sourceLinked="1"/>
        <c:tickLblPos val="nextTo"/>
        <c:crossAx val="71660672"/>
        <c:crosses val="autoZero"/>
        <c:crossBetween val="midCat"/>
      </c:valAx>
    </c:plotArea>
    <c:plotVisOnly val="1"/>
  </c:chart>
  <c:printSettings>
    <c:headerFooter/>
    <c:pageMargins b="0.78740157499999996" l="0.511811024" r="0.511811024" t="0.78740157499999996" header="0.31496062000000014" footer="0.31496062000000014"/>
    <c:pageSetup paperSize="9" orientation="landscape" horizontalDpi="-3" verticalDpi="-3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 algn="ctr">
              <a:defRPr/>
            </a:pPr>
            <a:r>
              <a:rPr lang="en-US" sz="1400"/>
              <a:t>posição x(t) vs. tempo</a:t>
            </a:r>
          </a:p>
        </c:rich>
      </c:tx>
      <c:layout/>
    </c:title>
    <c:plotArea>
      <c:layout/>
      <c:scatterChart>
        <c:scatterStyle val="lineMarker"/>
        <c:ser>
          <c:idx val="1"/>
          <c:order val="0"/>
          <c:tx>
            <c:strRef>
              <c:f>movhorizontal!$D$2</c:f>
              <c:strCache>
                <c:ptCount val="1"/>
                <c:pt idx="0">
                  <c:v>x(t)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chemeClr val="tx1"/>
              </a:solidFill>
              <a:ln>
                <a:noFill/>
              </a:ln>
            </c:spPr>
          </c:marker>
          <c:xVal>
            <c:numRef>
              <c:f>movhorizontal!$B$3:$B$63</c:f>
              <c:numCache>
                <c:formatCode>0.0</c:formatCode>
                <c:ptCount val="6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0.79999999999999993</c:v>
                </c:pt>
                <c:pt idx="9">
                  <c:v>0.89999999999999991</c:v>
                </c:pt>
                <c:pt idx="10">
                  <c:v>0.99999999999999989</c:v>
                </c:pt>
                <c:pt idx="11">
                  <c:v>1.0999999999999999</c:v>
                </c:pt>
                <c:pt idx="12">
                  <c:v>1.2</c:v>
                </c:pt>
                <c:pt idx="13">
                  <c:v>1.3</c:v>
                </c:pt>
                <c:pt idx="14">
                  <c:v>1.4000000000000001</c:v>
                </c:pt>
                <c:pt idx="15">
                  <c:v>1.5000000000000002</c:v>
                </c:pt>
                <c:pt idx="16">
                  <c:v>1.6000000000000003</c:v>
                </c:pt>
                <c:pt idx="17">
                  <c:v>1.7000000000000004</c:v>
                </c:pt>
                <c:pt idx="18">
                  <c:v>1.8000000000000005</c:v>
                </c:pt>
                <c:pt idx="19">
                  <c:v>1.9000000000000006</c:v>
                </c:pt>
                <c:pt idx="20">
                  <c:v>2.0000000000000004</c:v>
                </c:pt>
                <c:pt idx="21">
                  <c:v>2.1000000000000005</c:v>
                </c:pt>
                <c:pt idx="22">
                  <c:v>2.2000000000000006</c:v>
                </c:pt>
                <c:pt idx="23">
                  <c:v>2.3000000000000007</c:v>
                </c:pt>
                <c:pt idx="24">
                  <c:v>2.4000000000000008</c:v>
                </c:pt>
                <c:pt idx="25">
                  <c:v>2.5000000000000009</c:v>
                </c:pt>
                <c:pt idx="26">
                  <c:v>2.600000000000001</c:v>
                </c:pt>
                <c:pt idx="27">
                  <c:v>2.7000000000000011</c:v>
                </c:pt>
                <c:pt idx="28">
                  <c:v>2.8000000000000012</c:v>
                </c:pt>
                <c:pt idx="29">
                  <c:v>2.9000000000000012</c:v>
                </c:pt>
                <c:pt idx="30">
                  <c:v>3.0000000000000013</c:v>
                </c:pt>
                <c:pt idx="31">
                  <c:v>3.1000000000000014</c:v>
                </c:pt>
                <c:pt idx="32">
                  <c:v>3.2000000000000015</c:v>
                </c:pt>
                <c:pt idx="33">
                  <c:v>3.3000000000000016</c:v>
                </c:pt>
                <c:pt idx="34">
                  <c:v>3.4000000000000017</c:v>
                </c:pt>
                <c:pt idx="35">
                  <c:v>3.5000000000000018</c:v>
                </c:pt>
                <c:pt idx="36">
                  <c:v>3.6000000000000019</c:v>
                </c:pt>
                <c:pt idx="37">
                  <c:v>3.700000000000002</c:v>
                </c:pt>
                <c:pt idx="38">
                  <c:v>3.800000000000002</c:v>
                </c:pt>
                <c:pt idx="39">
                  <c:v>3.9000000000000021</c:v>
                </c:pt>
                <c:pt idx="40">
                  <c:v>4.0000000000000018</c:v>
                </c:pt>
              </c:numCache>
            </c:numRef>
          </c:xVal>
          <c:yVal>
            <c:numRef>
              <c:f>movhorizontal!$D$3:$D$63</c:f>
              <c:numCache>
                <c:formatCode>0.0</c:formatCode>
                <c:ptCount val="61"/>
                <c:pt idx="0">
                  <c:v>0</c:v>
                </c:pt>
                <c:pt idx="1">
                  <c:v>2.5</c:v>
                </c:pt>
                <c:pt idx="2">
                  <c:v>5</c:v>
                </c:pt>
                <c:pt idx="3">
                  <c:v>7.5</c:v>
                </c:pt>
                <c:pt idx="4">
                  <c:v>10</c:v>
                </c:pt>
                <c:pt idx="5">
                  <c:v>12.5</c:v>
                </c:pt>
                <c:pt idx="6">
                  <c:v>15</c:v>
                </c:pt>
                <c:pt idx="7">
                  <c:v>17.5</c:v>
                </c:pt>
                <c:pt idx="8">
                  <c:v>20</c:v>
                </c:pt>
                <c:pt idx="9">
                  <c:v>22.5</c:v>
                </c:pt>
                <c:pt idx="10">
                  <c:v>25</c:v>
                </c:pt>
                <c:pt idx="11">
                  <c:v>27.5</c:v>
                </c:pt>
                <c:pt idx="12">
                  <c:v>30</c:v>
                </c:pt>
                <c:pt idx="13">
                  <c:v>32.5</c:v>
                </c:pt>
                <c:pt idx="14">
                  <c:v>35</c:v>
                </c:pt>
                <c:pt idx="15">
                  <c:v>37.5</c:v>
                </c:pt>
                <c:pt idx="16">
                  <c:v>40</c:v>
                </c:pt>
                <c:pt idx="17">
                  <c:v>42.5</c:v>
                </c:pt>
                <c:pt idx="18">
                  <c:v>45</c:v>
                </c:pt>
                <c:pt idx="19">
                  <c:v>47.5</c:v>
                </c:pt>
                <c:pt idx="20">
                  <c:v>50</c:v>
                </c:pt>
                <c:pt idx="21">
                  <c:v>52.5</c:v>
                </c:pt>
                <c:pt idx="22">
                  <c:v>55</c:v>
                </c:pt>
                <c:pt idx="23">
                  <c:v>57.5</c:v>
                </c:pt>
                <c:pt idx="24">
                  <c:v>60</c:v>
                </c:pt>
                <c:pt idx="25">
                  <c:v>62.5</c:v>
                </c:pt>
                <c:pt idx="26">
                  <c:v>65</c:v>
                </c:pt>
                <c:pt idx="27">
                  <c:v>67.5</c:v>
                </c:pt>
                <c:pt idx="28">
                  <c:v>70</c:v>
                </c:pt>
                <c:pt idx="29">
                  <c:v>72.5</c:v>
                </c:pt>
                <c:pt idx="30">
                  <c:v>75</c:v>
                </c:pt>
                <c:pt idx="31">
                  <c:v>77.5</c:v>
                </c:pt>
                <c:pt idx="32">
                  <c:v>80</c:v>
                </c:pt>
                <c:pt idx="33">
                  <c:v>82.5</c:v>
                </c:pt>
                <c:pt idx="34">
                  <c:v>85</c:v>
                </c:pt>
                <c:pt idx="35">
                  <c:v>87.5</c:v>
                </c:pt>
                <c:pt idx="36">
                  <c:v>90</c:v>
                </c:pt>
                <c:pt idx="37">
                  <c:v>92.5</c:v>
                </c:pt>
                <c:pt idx="38">
                  <c:v>95</c:v>
                </c:pt>
                <c:pt idx="39">
                  <c:v>97.5</c:v>
                </c:pt>
                <c:pt idx="40">
                  <c:v>100</c:v>
                </c:pt>
              </c:numCache>
            </c:numRef>
          </c:yVal>
        </c:ser>
        <c:axId val="71675904"/>
        <c:axId val="72881280"/>
      </c:scatterChart>
      <c:valAx>
        <c:axId val="71675904"/>
        <c:scaling>
          <c:orientation val="minMax"/>
          <c:max val="4"/>
        </c:scaling>
        <c:axPos val="b"/>
        <c:minorGridlines/>
        <c:numFmt formatCode="0" sourceLinked="0"/>
        <c:tickLblPos val="nextTo"/>
        <c:crossAx val="72881280"/>
        <c:crosses val="autoZero"/>
        <c:crossBetween val="midCat"/>
        <c:minorUnit val="1"/>
      </c:valAx>
      <c:valAx>
        <c:axId val="72881280"/>
        <c:scaling>
          <c:orientation val="minMax"/>
          <c:max val="150"/>
        </c:scaling>
        <c:axPos val="l"/>
        <c:majorGridlines/>
        <c:numFmt formatCode="0" sourceLinked="0"/>
        <c:tickLblPos val="nextTo"/>
        <c:crossAx val="71675904"/>
        <c:crosses val="autoZero"/>
        <c:crossBetween val="midCat"/>
        <c:majorUnit val="25"/>
        <c:minorUnit val="25"/>
      </c:valAx>
    </c:plotArea>
    <c:plotVisOnly val="1"/>
  </c:chart>
  <c:printSettings>
    <c:headerFooter/>
    <c:pageMargins b="0.78740157499999996" l="0.511811024" r="0.511811024" t="0.78740157499999996" header="0.31496062000000014" footer="0.31496062000000014"/>
    <c:pageSetup paperSize="9" orientation="landscape" horizontalDpi="-3" verticalDpi="-3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/>
            </a:pPr>
            <a:r>
              <a:rPr lang="pt-BR" sz="1400"/>
              <a:t>velocidade vy(t) vs. tempo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strRef>
              <c:f>movvertical!$C$2</c:f>
              <c:strCache>
                <c:ptCount val="1"/>
                <c:pt idx="0">
                  <c:v>vy(t)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noFill/>
              </a:ln>
            </c:spPr>
          </c:marker>
          <c:xVal>
            <c:numRef>
              <c:f>movvertical!$B$3:$B$43</c:f>
              <c:numCache>
                <c:formatCode>0.0</c:formatCode>
                <c:ptCount val="4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0.79999999999999993</c:v>
                </c:pt>
                <c:pt idx="9">
                  <c:v>0.89999999999999991</c:v>
                </c:pt>
                <c:pt idx="10">
                  <c:v>0.99999999999999989</c:v>
                </c:pt>
                <c:pt idx="11">
                  <c:v>1.0999999999999999</c:v>
                </c:pt>
                <c:pt idx="12">
                  <c:v>1.2</c:v>
                </c:pt>
                <c:pt idx="13">
                  <c:v>1.3</c:v>
                </c:pt>
                <c:pt idx="14">
                  <c:v>1.4000000000000001</c:v>
                </c:pt>
                <c:pt idx="15">
                  <c:v>1.5000000000000002</c:v>
                </c:pt>
                <c:pt idx="16">
                  <c:v>1.6000000000000003</c:v>
                </c:pt>
                <c:pt idx="17">
                  <c:v>1.7000000000000004</c:v>
                </c:pt>
                <c:pt idx="18">
                  <c:v>1.8000000000000005</c:v>
                </c:pt>
                <c:pt idx="19">
                  <c:v>1.9000000000000006</c:v>
                </c:pt>
                <c:pt idx="20">
                  <c:v>2.0000000000000004</c:v>
                </c:pt>
                <c:pt idx="21">
                  <c:v>2.1000000000000005</c:v>
                </c:pt>
                <c:pt idx="22">
                  <c:v>2.2000000000000006</c:v>
                </c:pt>
                <c:pt idx="23">
                  <c:v>2.3000000000000007</c:v>
                </c:pt>
                <c:pt idx="24">
                  <c:v>2.4000000000000008</c:v>
                </c:pt>
                <c:pt idx="25">
                  <c:v>2.5000000000000009</c:v>
                </c:pt>
                <c:pt idx="26">
                  <c:v>2.600000000000001</c:v>
                </c:pt>
                <c:pt idx="27">
                  <c:v>2.7000000000000011</c:v>
                </c:pt>
                <c:pt idx="28">
                  <c:v>2.8000000000000012</c:v>
                </c:pt>
                <c:pt idx="29">
                  <c:v>2.9000000000000012</c:v>
                </c:pt>
                <c:pt idx="30">
                  <c:v>3.0000000000000013</c:v>
                </c:pt>
                <c:pt idx="31">
                  <c:v>3.1000000000000014</c:v>
                </c:pt>
                <c:pt idx="32">
                  <c:v>3.2000000000000015</c:v>
                </c:pt>
                <c:pt idx="33">
                  <c:v>3.3000000000000016</c:v>
                </c:pt>
                <c:pt idx="34">
                  <c:v>3.4000000000000017</c:v>
                </c:pt>
                <c:pt idx="35">
                  <c:v>3.5000000000000018</c:v>
                </c:pt>
                <c:pt idx="36">
                  <c:v>3.6000000000000019</c:v>
                </c:pt>
                <c:pt idx="37">
                  <c:v>3.700000000000002</c:v>
                </c:pt>
                <c:pt idx="38">
                  <c:v>3.800000000000002</c:v>
                </c:pt>
                <c:pt idx="39">
                  <c:v>3.9000000000000021</c:v>
                </c:pt>
                <c:pt idx="40">
                  <c:v>4.0000000000000018</c:v>
                </c:pt>
              </c:numCache>
            </c:numRef>
          </c:xVal>
          <c:yVal>
            <c:numRef>
              <c:f>movvertical!$C$3:$C$43</c:f>
              <c:numCache>
                <c:formatCode>0</c:formatCode>
                <c:ptCount val="41"/>
                <c:pt idx="0">
                  <c:v>20</c:v>
                </c:pt>
                <c:pt idx="1">
                  <c:v>19</c:v>
                </c:pt>
                <c:pt idx="2">
                  <c:v>18</c:v>
                </c:pt>
                <c:pt idx="3">
                  <c:v>17</c:v>
                </c:pt>
                <c:pt idx="4">
                  <c:v>16</c:v>
                </c:pt>
                <c:pt idx="5">
                  <c:v>15</c:v>
                </c:pt>
                <c:pt idx="6">
                  <c:v>14</c:v>
                </c:pt>
                <c:pt idx="7">
                  <c:v>13</c:v>
                </c:pt>
                <c:pt idx="8">
                  <c:v>12</c:v>
                </c:pt>
                <c:pt idx="9">
                  <c:v>11</c:v>
                </c:pt>
                <c:pt idx="10">
                  <c:v>10</c:v>
                </c:pt>
                <c:pt idx="11">
                  <c:v>9</c:v>
                </c:pt>
                <c:pt idx="12">
                  <c:v>8</c:v>
                </c:pt>
                <c:pt idx="13">
                  <c:v>7</c:v>
                </c:pt>
                <c:pt idx="14">
                  <c:v>6</c:v>
                </c:pt>
                <c:pt idx="15">
                  <c:v>5</c:v>
                </c:pt>
                <c:pt idx="16">
                  <c:v>4</c:v>
                </c:pt>
                <c:pt idx="17">
                  <c:v>3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-1</c:v>
                </c:pt>
                <c:pt idx="22">
                  <c:v>-2</c:v>
                </c:pt>
                <c:pt idx="23">
                  <c:v>-3</c:v>
                </c:pt>
                <c:pt idx="24">
                  <c:v>-4</c:v>
                </c:pt>
                <c:pt idx="25">
                  <c:v>-5</c:v>
                </c:pt>
                <c:pt idx="26">
                  <c:v>-6</c:v>
                </c:pt>
                <c:pt idx="27">
                  <c:v>-7</c:v>
                </c:pt>
                <c:pt idx="28">
                  <c:v>-8</c:v>
                </c:pt>
                <c:pt idx="29">
                  <c:v>-9</c:v>
                </c:pt>
                <c:pt idx="30">
                  <c:v>-10</c:v>
                </c:pt>
                <c:pt idx="31">
                  <c:v>-11</c:v>
                </c:pt>
                <c:pt idx="32">
                  <c:v>-12</c:v>
                </c:pt>
                <c:pt idx="33">
                  <c:v>-13</c:v>
                </c:pt>
                <c:pt idx="34">
                  <c:v>-14</c:v>
                </c:pt>
                <c:pt idx="35">
                  <c:v>-15</c:v>
                </c:pt>
                <c:pt idx="36">
                  <c:v>-16</c:v>
                </c:pt>
                <c:pt idx="37">
                  <c:v>-17</c:v>
                </c:pt>
                <c:pt idx="38">
                  <c:v>-18</c:v>
                </c:pt>
                <c:pt idx="39">
                  <c:v>-19</c:v>
                </c:pt>
                <c:pt idx="40">
                  <c:v>-20</c:v>
                </c:pt>
              </c:numCache>
            </c:numRef>
          </c:yVal>
        </c:ser>
        <c:axId val="72929664"/>
        <c:axId val="72932352"/>
      </c:scatterChart>
      <c:valAx>
        <c:axId val="72929664"/>
        <c:scaling>
          <c:orientation val="minMax"/>
          <c:max val="4"/>
        </c:scaling>
        <c:axPos val="b"/>
        <c:minorGridlines/>
        <c:numFmt formatCode="0" sourceLinked="0"/>
        <c:tickLblPos val="nextTo"/>
        <c:crossAx val="72932352"/>
        <c:crosses val="autoZero"/>
        <c:crossBetween val="midCat"/>
        <c:minorUnit val="1"/>
      </c:valAx>
      <c:valAx>
        <c:axId val="72932352"/>
        <c:scaling>
          <c:orientation val="minMax"/>
          <c:max val="20"/>
          <c:min val="-20"/>
        </c:scaling>
        <c:axPos val="l"/>
        <c:majorGridlines/>
        <c:numFmt formatCode="0" sourceLinked="1"/>
        <c:tickLblPos val="nextTo"/>
        <c:crossAx val="72929664"/>
        <c:crosses val="autoZero"/>
        <c:crossBetween val="midCat"/>
      </c:valAx>
    </c:plotArea>
    <c:plotVisOnly val="1"/>
  </c:chart>
  <c:printSettings>
    <c:headerFooter/>
    <c:pageMargins b="0.78740157499999996" l="0.511811024" r="0.511811024" t="0.78740157499999996" header="0.31496062000000014" footer="0.3149606200000001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/>
            </a:pPr>
            <a:r>
              <a:rPr lang="en-US" sz="1400"/>
              <a:t>posição y(t) vs.</a:t>
            </a:r>
            <a:r>
              <a:rPr lang="en-US" sz="1400" baseline="0"/>
              <a:t> tempo</a:t>
            </a:r>
            <a:endParaRPr lang="en-US" sz="1400"/>
          </a:p>
        </c:rich>
      </c:tx>
      <c:layout/>
    </c:title>
    <c:plotArea>
      <c:layout/>
      <c:scatterChart>
        <c:scatterStyle val="lineMarker"/>
        <c:ser>
          <c:idx val="1"/>
          <c:order val="0"/>
          <c:tx>
            <c:strRef>
              <c:f>movvertical!$D$2</c:f>
              <c:strCache>
                <c:ptCount val="1"/>
                <c:pt idx="0">
                  <c:v>y(t)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chemeClr val="tx1"/>
              </a:solidFill>
              <a:ln>
                <a:noFill/>
              </a:ln>
            </c:spPr>
          </c:marker>
          <c:xVal>
            <c:numRef>
              <c:f>movvertical!$B$3:$B$43</c:f>
              <c:numCache>
                <c:formatCode>0.0</c:formatCode>
                <c:ptCount val="4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0.79999999999999993</c:v>
                </c:pt>
                <c:pt idx="9">
                  <c:v>0.89999999999999991</c:v>
                </c:pt>
                <c:pt idx="10">
                  <c:v>0.99999999999999989</c:v>
                </c:pt>
                <c:pt idx="11">
                  <c:v>1.0999999999999999</c:v>
                </c:pt>
                <c:pt idx="12">
                  <c:v>1.2</c:v>
                </c:pt>
                <c:pt idx="13">
                  <c:v>1.3</c:v>
                </c:pt>
                <c:pt idx="14">
                  <c:v>1.4000000000000001</c:v>
                </c:pt>
                <c:pt idx="15">
                  <c:v>1.5000000000000002</c:v>
                </c:pt>
                <c:pt idx="16">
                  <c:v>1.6000000000000003</c:v>
                </c:pt>
                <c:pt idx="17">
                  <c:v>1.7000000000000004</c:v>
                </c:pt>
                <c:pt idx="18">
                  <c:v>1.8000000000000005</c:v>
                </c:pt>
                <c:pt idx="19">
                  <c:v>1.9000000000000006</c:v>
                </c:pt>
                <c:pt idx="20">
                  <c:v>2.0000000000000004</c:v>
                </c:pt>
                <c:pt idx="21">
                  <c:v>2.1000000000000005</c:v>
                </c:pt>
                <c:pt idx="22">
                  <c:v>2.2000000000000006</c:v>
                </c:pt>
                <c:pt idx="23">
                  <c:v>2.3000000000000007</c:v>
                </c:pt>
                <c:pt idx="24">
                  <c:v>2.4000000000000008</c:v>
                </c:pt>
                <c:pt idx="25">
                  <c:v>2.5000000000000009</c:v>
                </c:pt>
                <c:pt idx="26">
                  <c:v>2.600000000000001</c:v>
                </c:pt>
                <c:pt idx="27">
                  <c:v>2.7000000000000011</c:v>
                </c:pt>
                <c:pt idx="28">
                  <c:v>2.8000000000000012</c:v>
                </c:pt>
                <c:pt idx="29">
                  <c:v>2.9000000000000012</c:v>
                </c:pt>
                <c:pt idx="30">
                  <c:v>3.0000000000000013</c:v>
                </c:pt>
                <c:pt idx="31">
                  <c:v>3.1000000000000014</c:v>
                </c:pt>
                <c:pt idx="32">
                  <c:v>3.2000000000000015</c:v>
                </c:pt>
                <c:pt idx="33">
                  <c:v>3.3000000000000016</c:v>
                </c:pt>
                <c:pt idx="34">
                  <c:v>3.4000000000000017</c:v>
                </c:pt>
                <c:pt idx="35">
                  <c:v>3.5000000000000018</c:v>
                </c:pt>
                <c:pt idx="36">
                  <c:v>3.6000000000000019</c:v>
                </c:pt>
                <c:pt idx="37">
                  <c:v>3.700000000000002</c:v>
                </c:pt>
                <c:pt idx="38">
                  <c:v>3.800000000000002</c:v>
                </c:pt>
                <c:pt idx="39">
                  <c:v>3.9000000000000021</c:v>
                </c:pt>
                <c:pt idx="40">
                  <c:v>4.0000000000000018</c:v>
                </c:pt>
              </c:numCache>
            </c:numRef>
          </c:xVal>
          <c:yVal>
            <c:numRef>
              <c:f>movvertical!$D$3:$D$43</c:f>
              <c:numCache>
                <c:formatCode>0.0</c:formatCode>
                <c:ptCount val="41"/>
                <c:pt idx="0">
                  <c:v>0</c:v>
                </c:pt>
                <c:pt idx="1">
                  <c:v>1.9500000000000002</c:v>
                </c:pt>
                <c:pt idx="2">
                  <c:v>3.8</c:v>
                </c:pt>
                <c:pt idx="3">
                  <c:v>5.55</c:v>
                </c:pt>
                <c:pt idx="4">
                  <c:v>7.2</c:v>
                </c:pt>
                <c:pt idx="5">
                  <c:v>8.75</c:v>
                </c:pt>
                <c:pt idx="6">
                  <c:v>10.200000000000001</c:v>
                </c:pt>
                <c:pt idx="7">
                  <c:v>11.550000000000002</c:v>
                </c:pt>
                <c:pt idx="8">
                  <c:v>12.800000000000004</c:v>
                </c:pt>
                <c:pt idx="9">
                  <c:v>13.950000000000005</c:v>
                </c:pt>
                <c:pt idx="10">
                  <c:v>15.000000000000005</c:v>
                </c:pt>
                <c:pt idx="11">
                  <c:v>15.950000000000006</c:v>
                </c:pt>
                <c:pt idx="12">
                  <c:v>16.800000000000008</c:v>
                </c:pt>
                <c:pt idx="13">
                  <c:v>17.550000000000008</c:v>
                </c:pt>
                <c:pt idx="14">
                  <c:v>18.20000000000001</c:v>
                </c:pt>
                <c:pt idx="15">
                  <c:v>18.750000000000011</c:v>
                </c:pt>
                <c:pt idx="16">
                  <c:v>19.20000000000001</c:v>
                </c:pt>
                <c:pt idx="17">
                  <c:v>19.550000000000011</c:v>
                </c:pt>
                <c:pt idx="18">
                  <c:v>19.800000000000011</c:v>
                </c:pt>
                <c:pt idx="19">
                  <c:v>19.950000000000014</c:v>
                </c:pt>
                <c:pt idx="20">
                  <c:v>20.000000000000014</c:v>
                </c:pt>
                <c:pt idx="21">
                  <c:v>19.950000000000014</c:v>
                </c:pt>
                <c:pt idx="22">
                  <c:v>19.800000000000015</c:v>
                </c:pt>
                <c:pt idx="23">
                  <c:v>19.550000000000015</c:v>
                </c:pt>
                <c:pt idx="24">
                  <c:v>19.200000000000017</c:v>
                </c:pt>
                <c:pt idx="25">
                  <c:v>18.750000000000018</c:v>
                </c:pt>
                <c:pt idx="26">
                  <c:v>18.200000000000017</c:v>
                </c:pt>
                <c:pt idx="27">
                  <c:v>17.550000000000018</c:v>
                </c:pt>
                <c:pt idx="28">
                  <c:v>16.800000000000018</c:v>
                </c:pt>
                <c:pt idx="29">
                  <c:v>15.950000000000019</c:v>
                </c:pt>
                <c:pt idx="30">
                  <c:v>15.00000000000002</c:v>
                </c:pt>
                <c:pt idx="31">
                  <c:v>13.950000000000021</c:v>
                </c:pt>
                <c:pt idx="32">
                  <c:v>12.800000000000022</c:v>
                </c:pt>
                <c:pt idx="33">
                  <c:v>11.550000000000022</c:v>
                </c:pt>
                <c:pt idx="34">
                  <c:v>10.200000000000022</c:v>
                </c:pt>
                <c:pt idx="35">
                  <c:v>8.7500000000000231</c:v>
                </c:pt>
                <c:pt idx="36">
                  <c:v>7.2000000000000233</c:v>
                </c:pt>
                <c:pt idx="37">
                  <c:v>5.5500000000000229</c:v>
                </c:pt>
                <c:pt idx="38">
                  <c:v>3.8000000000000229</c:v>
                </c:pt>
                <c:pt idx="39">
                  <c:v>1.9500000000000228</c:v>
                </c:pt>
                <c:pt idx="40">
                  <c:v>2.2835899837758689E-14</c:v>
                </c:pt>
              </c:numCache>
            </c:numRef>
          </c:yVal>
        </c:ser>
        <c:axId val="75107328"/>
        <c:axId val="75129600"/>
      </c:scatterChart>
      <c:valAx>
        <c:axId val="75107328"/>
        <c:scaling>
          <c:orientation val="minMax"/>
          <c:max val="4"/>
        </c:scaling>
        <c:axPos val="b"/>
        <c:minorGridlines/>
        <c:numFmt formatCode="0" sourceLinked="0"/>
        <c:tickLblPos val="nextTo"/>
        <c:crossAx val="75129600"/>
        <c:crosses val="autoZero"/>
        <c:crossBetween val="midCat"/>
        <c:minorUnit val="1"/>
      </c:valAx>
      <c:valAx>
        <c:axId val="75129600"/>
        <c:scaling>
          <c:orientation val="minMax"/>
          <c:min val="0"/>
        </c:scaling>
        <c:axPos val="l"/>
        <c:majorGridlines/>
        <c:numFmt formatCode="0" sourceLinked="0"/>
        <c:tickLblPos val="nextTo"/>
        <c:crossAx val="75107328"/>
        <c:crosses val="autoZero"/>
        <c:crossBetween val="midCat"/>
      </c:valAx>
    </c:plotArea>
    <c:plotVisOnly val="1"/>
  </c:chart>
  <c:printSettings>
    <c:headerFooter/>
    <c:pageMargins b="0.78740157499999996" l="0.511811024" r="0.511811024" t="0.78740157499999996" header="0.31496062000000014" footer="0.31496062000000014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/>
            </a:pPr>
            <a:r>
              <a:rPr lang="en-US" sz="1400"/>
              <a:t>componente y(t) vs.</a:t>
            </a:r>
            <a:r>
              <a:rPr lang="en-US" sz="1400" baseline="0"/>
              <a:t> componente x(t</a:t>
            </a:r>
            <a:r>
              <a:rPr lang="en-US" baseline="0"/>
              <a:t>)</a:t>
            </a:r>
            <a:endParaRPr lang="en-US"/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strRef>
              <c:f>trajetoria!$D$2</c:f>
              <c:strCache>
                <c:ptCount val="1"/>
                <c:pt idx="0">
                  <c:v>y(t)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ysClr val="windowText" lastClr="000000"/>
              </a:solidFill>
              <a:ln>
                <a:noFill/>
              </a:ln>
            </c:spPr>
          </c:marker>
          <c:xVal>
            <c:numRef>
              <c:f>trajetoria!$C$3:$C$43</c:f>
              <c:numCache>
                <c:formatCode>0.0</c:formatCode>
                <c:ptCount val="41"/>
                <c:pt idx="0">
                  <c:v>0</c:v>
                </c:pt>
                <c:pt idx="1">
                  <c:v>2.5</c:v>
                </c:pt>
                <c:pt idx="2">
                  <c:v>5</c:v>
                </c:pt>
                <c:pt idx="3">
                  <c:v>7.5</c:v>
                </c:pt>
                <c:pt idx="4">
                  <c:v>10</c:v>
                </c:pt>
                <c:pt idx="5">
                  <c:v>12.5</c:v>
                </c:pt>
                <c:pt idx="6">
                  <c:v>15</c:v>
                </c:pt>
                <c:pt idx="7">
                  <c:v>17.5</c:v>
                </c:pt>
                <c:pt idx="8">
                  <c:v>20</c:v>
                </c:pt>
                <c:pt idx="9">
                  <c:v>22.5</c:v>
                </c:pt>
                <c:pt idx="10">
                  <c:v>25</c:v>
                </c:pt>
                <c:pt idx="11">
                  <c:v>27.5</c:v>
                </c:pt>
                <c:pt idx="12">
                  <c:v>30</c:v>
                </c:pt>
                <c:pt idx="13">
                  <c:v>32.5</c:v>
                </c:pt>
                <c:pt idx="14">
                  <c:v>35</c:v>
                </c:pt>
                <c:pt idx="15">
                  <c:v>37.5</c:v>
                </c:pt>
                <c:pt idx="16">
                  <c:v>40</c:v>
                </c:pt>
                <c:pt idx="17">
                  <c:v>42.5</c:v>
                </c:pt>
                <c:pt idx="18">
                  <c:v>45</c:v>
                </c:pt>
                <c:pt idx="19">
                  <c:v>47.5</c:v>
                </c:pt>
                <c:pt idx="20">
                  <c:v>50</c:v>
                </c:pt>
                <c:pt idx="21">
                  <c:v>52.5</c:v>
                </c:pt>
                <c:pt idx="22">
                  <c:v>55</c:v>
                </c:pt>
                <c:pt idx="23">
                  <c:v>57.5</c:v>
                </c:pt>
                <c:pt idx="24">
                  <c:v>60</c:v>
                </c:pt>
                <c:pt idx="25">
                  <c:v>62.5</c:v>
                </c:pt>
                <c:pt idx="26">
                  <c:v>65</c:v>
                </c:pt>
                <c:pt idx="27">
                  <c:v>67.5</c:v>
                </c:pt>
                <c:pt idx="28">
                  <c:v>70</c:v>
                </c:pt>
                <c:pt idx="29">
                  <c:v>72.5</c:v>
                </c:pt>
                <c:pt idx="30">
                  <c:v>75</c:v>
                </c:pt>
                <c:pt idx="31">
                  <c:v>77.5</c:v>
                </c:pt>
                <c:pt idx="32">
                  <c:v>80</c:v>
                </c:pt>
                <c:pt idx="33">
                  <c:v>82.5</c:v>
                </c:pt>
                <c:pt idx="34">
                  <c:v>85</c:v>
                </c:pt>
                <c:pt idx="35">
                  <c:v>87.5</c:v>
                </c:pt>
                <c:pt idx="36">
                  <c:v>90</c:v>
                </c:pt>
                <c:pt idx="37">
                  <c:v>92.5</c:v>
                </c:pt>
                <c:pt idx="38">
                  <c:v>95</c:v>
                </c:pt>
                <c:pt idx="39">
                  <c:v>97.5</c:v>
                </c:pt>
                <c:pt idx="40">
                  <c:v>100</c:v>
                </c:pt>
              </c:numCache>
            </c:numRef>
          </c:xVal>
          <c:yVal>
            <c:numRef>
              <c:f>trajetoria!$D$3:$D$43</c:f>
              <c:numCache>
                <c:formatCode>0.0</c:formatCode>
                <c:ptCount val="41"/>
                <c:pt idx="0">
                  <c:v>0</c:v>
                </c:pt>
                <c:pt idx="1">
                  <c:v>1.95</c:v>
                </c:pt>
                <c:pt idx="2">
                  <c:v>3.8000000000000003</c:v>
                </c:pt>
                <c:pt idx="3">
                  <c:v>5.5500000000000007</c:v>
                </c:pt>
                <c:pt idx="4">
                  <c:v>7.2000000000000011</c:v>
                </c:pt>
                <c:pt idx="5">
                  <c:v>8.75</c:v>
                </c:pt>
                <c:pt idx="6">
                  <c:v>10.199999999999999</c:v>
                </c:pt>
                <c:pt idx="7">
                  <c:v>11.549999999999999</c:v>
                </c:pt>
                <c:pt idx="8">
                  <c:v>12.799999999999999</c:v>
                </c:pt>
                <c:pt idx="9">
                  <c:v>13.95</c:v>
                </c:pt>
                <c:pt idx="10">
                  <c:v>14.999999999999998</c:v>
                </c:pt>
                <c:pt idx="11">
                  <c:v>15.949999999999998</c:v>
                </c:pt>
                <c:pt idx="12">
                  <c:v>16.799999999999997</c:v>
                </c:pt>
                <c:pt idx="13">
                  <c:v>17.549999999999997</c:v>
                </c:pt>
                <c:pt idx="14">
                  <c:v>18.199999999999996</c:v>
                </c:pt>
                <c:pt idx="15">
                  <c:v>18.749999999999996</c:v>
                </c:pt>
                <c:pt idx="16">
                  <c:v>19.199999999999996</c:v>
                </c:pt>
                <c:pt idx="17">
                  <c:v>19.549999999999994</c:v>
                </c:pt>
                <c:pt idx="18">
                  <c:v>19.799999999999994</c:v>
                </c:pt>
                <c:pt idx="19">
                  <c:v>19.949999999999992</c:v>
                </c:pt>
                <c:pt idx="20">
                  <c:v>19.999999999999993</c:v>
                </c:pt>
                <c:pt idx="21">
                  <c:v>19.949999999999992</c:v>
                </c:pt>
                <c:pt idx="22">
                  <c:v>19.79999999999999</c:v>
                </c:pt>
                <c:pt idx="23">
                  <c:v>19.54999999999999</c:v>
                </c:pt>
                <c:pt idx="24">
                  <c:v>19.199999999999989</c:v>
                </c:pt>
                <c:pt idx="25">
                  <c:v>18.749999999999989</c:v>
                </c:pt>
                <c:pt idx="26">
                  <c:v>18.199999999999989</c:v>
                </c:pt>
                <c:pt idx="27">
                  <c:v>17.549999999999986</c:v>
                </c:pt>
                <c:pt idx="28">
                  <c:v>16.799999999999986</c:v>
                </c:pt>
                <c:pt idx="29">
                  <c:v>15.949999999999985</c:v>
                </c:pt>
                <c:pt idx="30">
                  <c:v>14.999999999999984</c:v>
                </c:pt>
                <c:pt idx="31">
                  <c:v>13.949999999999983</c:v>
                </c:pt>
                <c:pt idx="32">
                  <c:v>12.799999999999983</c:v>
                </c:pt>
                <c:pt idx="33">
                  <c:v>11.549999999999983</c:v>
                </c:pt>
                <c:pt idx="34">
                  <c:v>10.199999999999982</c:v>
                </c:pt>
                <c:pt idx="35">
                  <c:v>8.7499999999999805</c:v>
                </c:pt>
                <c:pt idx="36">
                  <c:v>7.1999999999999806</c:v>
                </c:pt>
                <c:pt idx="37">
                  <c:v>5.5499999999999803</c:v>
                </c:pt>
                <c:pt idx="38">
                  <c:v>3.7999999999999803</c:v>
                </c:pt>
                <c:pt idx="39">
                  <c:v>1.9499999999999802</c:v>
                </c:pt>
                <c:pt idx="40">
                  <c:v>-1.9949319973733282E-14</c:v>
                </c:pt>
              </c:numCache>
            </c:numRef>
          </c:yVal>
        </c:ser>
        <c:axId val="75134080"/>
        <c:axId val="75197056"/>
      </c:scatterChart>
      <c:valAx>
        <c:axId val="75134080"/>
        <c:scaling>
          <c:orientation val="minMax"/>
          <c:max val="100"/>
        </c:scaling>
        <c:axPos val="b"/>
        <c:minorGridlines/>
        <c:numFmt formatCode="0" sourceLinked="0"/>
        <c:tickLblPos val="nextTo"/>
        <c:crossAx val="75197056"/>
        <c:crosses val="autoZero"/>
        <c:crossBetween val="midCat"/>
        <c:majorUnit val="10"/>
        <c:minorUnit val="10"/>
      </c:valAx>
      <c:valAx>
        <c:axId val="75197056"/>
        <c:scaling>
          <c:orientation val="minMax"/>
          <c:max val="30"/>
          <c:min val="0"/>
        </c:scaling>
        <c:axPos val="l"/>
        <c:majorGridlines/>
        <c:numFmt formatCode="0" sourceLinked="0"/>
        <c:tickLblPos val="nextTo"/>
        <c:crossAx val="75134080"/>
        <c:crosses val="autoZero"/>
        <c:crossBetween val="midCat"/>
        <c:majorUnit val="5"/>
        <c:minorUnit val="5"/>
      </c:valAx>
    </c:plotArea>
    <c:plotVisOnly val="1"/>
  </c:chart>
  <c:printSettings>
    <c:headerFooter/>
    <c:pageMargins b="0.78740157499999996" l="0.511811024" r="0.511811024" t="0.78740157499999996" header="0.31496062000000014" footer="0.31496062000000014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590549</xdr:colOff>
      <xdr:row>4</xdr:row>
      <xdr:rowOff>180975</xdr:rowOff>
    </xdr:from>
    <xdr:to>
      <xdr:col>11</xdr:col>
      <xdr:colOff>19050</xdr:colOff>
      <xdr:row>18</xdr:row>
      <xdr:rowOff>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600074</xdr:colOff>
      <xdr:row>18</xdr:row>
      <xdr:rowOff>161925</xdr:rowOff>
    </xdr:from>
    <xdr:to>
      <xdr:col>11</xdr:col>
      <xdr:colOff>38099</xdr:colOff>
      <xdr:row>31</xdr:row>
      <xdr:rowOff>161925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4</xdr:row>
      <xdr:rowOff>180975</xdr:rowOff>
    </xdr:from>
    <xdr:to>
      <xdr:col>11</xdr:col>
      <xdr:colOff>9525</xdr:colOff>
      <xdr:row>18</xdr:row>
      <xdr:rowOff>9525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9525</xdr:colOff>
      <xdr:row>18</xdr:row>
      <xdr:rowOff>171450</xdr:rowOff>
    </xdr:from>
    <xdr:to>
      <xdr:col>11</xdr:col>
      <xdr:colOff>47625</xdr:colOff>
      <xdr:row>32</xdr:row>
      <xdr:rowOff>9525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590550</xdr:colOff>
      <xdr:row>4</xdr:row>
      <xdr:rowOff>180975</xdr:rowOff>
    </xdr:from>
    <xdr:to>
      <xdr:col>11</xdr:col>
      <xdr:colOff>19050</xdr:colOff>
      <xdr:row>18</xdr:row>
      <xdr:rowOff>28575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4"/>
  <sheetViews>
    <sheetView tabSelected="1" workbookViewId="0">
      <selection activeCell="T22" sqref="T22"/>
    </sheetView>
  </sheetViews>
  <sheetFormatPr defaultRowHeight="15"/>
  <cols>
    <col min="1" max="1" width="3.140625" style="2" customWidth="1"/>
    <col min="2" max="2" width="9.28515625" style="13" customWidth="1"/>
    <col min="4" max="4" width="9.140625" style="13"/>
    <col min="5" max="5" width="9.140625" style="2"/>
    <col min="12" max="12" width="4" style="2" customWidth="1"/>
  </cols>
  <sheetData>
    <row r="1" spans="2:11">
      <c r="B1" s="9"/>
      <c r="C1" s="2"/>
      <c r="D1" s="9"/>
      <c r="F1" s="2"/>
      <c r="G1" s="2"/>
      <c r="H1" s="2"/>
      <c r="I1" s="2"/>
      <c r="J1" s="2"/>
      <c r="K1" s="2"/>
    </row>
    <row r="2" spans="2:11">
      <c r="B2" s="10" t="s">
        <v>0</v>
      </c>
      <c r="C2" s="8" t="s">
        <v>6</v>
      </c>
      <c r="D2" s="10" t="s">
        <v>7</v>
      </c>
      <c r="F2" s="29" t="s">
        <v>2</v>
      </c>
      <c r="G2" s="30">
        <v>0.1</v>
      </c>
      <c r="H2" s="31" t="s">
        <v>3</v>
      </c>
      <c r="I2" s="30">
        <v>0</v>
      </c>
      <c r="J2" s="32" t="s">
        <v>1</v>
      </c>
      <c r="K2" s="33">
        <v>-10</v>
      </c>
    </row>
    <row r="3" spans="2:11">
      <c r="B3" s="11">
        <v>0</v>
      </c>
      <c r="C3" s="7">
        <f t="shared" ref="C3:C43" si="0">vx0</f>
        <v>25</v>
      </c>
      <c r="D3" s="14">
        <f>x0</f>
        <v>0</v>
      </c>
      <c r="F3" s="34" t="s">
        <v>4</v>
      </c>
      <c r="G3" s="35">
        <v>25</v>
      </c>
      <c r="H3" s="36" t="s">
        <v>9</v>
      </c>
      <c r="I3" s="35">
        <v>0</v>
      </c>
      <c r="J3" s="35"/>
      <c r="K3" s="37"/>
    </row>
    <row r="4" spans="2:11">
      <c r="B4" s="11">
        <f t="shared" ref="B4:B35" si="1">B3+tau</f>
        <v>0.1</v>
      </c>
      <c r="C4" s="7">
        <f t="shared" si="0"/>
        <v>25</v>
      </c>
      <c r="D4" s="14">
        <f t="shared" ref="D4:D43" si="2">D3+C3*tau</f>
        <v>2.5</v>
      </c>
      <c r="F4" s="38" t="s">
        <v>8</v>
      </c>
      <c r="G4" s="39">
        <v>20</v>
      </c>
      <c r="H4" s="40" t="s">
        <v>5</v>
      </c>
      <c r="I4" s="39">
        <v>1</v>
      </c>
      <c r="J4" s="39"/>
      <c r="K4" s="41"/>
    </row>
    <row r="5" spans="2:11">
      <c r="B5" s="11">
        <f t="shared" si="1"/>
        <v>0.2</v>
      </c>
      <c r="C5" s="7">
        <f t="shared" si="0"/>
        <v>25</v>
      </c>
      <c r="D5" s="14">
        <f t="shared" si="2"/>
        <v>5</v>
      </c>
      <c r="F5" s="2"/>
      <c r="G5" s="2"/>
      <c r="H5" s="2"/>
      <c r="I5" s="2"/>
      <c r="J5" s="2"/>
      <c r="K5" s="2"/>
    </row>
    <row r="6" spans="2:11">
      <c r="B6" s="11">
        <f t="shared" si="1"/>
        <v>0.30000000000000004</v>
      </c>
      <c r="C6" s="7">
        <f t="shared" si="0"/>
        <v>25</v>
      </c>
      <c r="D6" s="14">
        <f t="shared" si="2"/>
        <v>7.5</v>
      </c>
      <c r="K6" s="2"/>
    </row>
    <row r="7" spans="2:11">
      <c r="B7" s="11">
        <f t="shared" si="1"/>
        <v>0.4</v>
      </c>
      <c r="C7" s="7">
        <f t="shared" si="0"/>
        <v>25</v>
      </c>
      <c r="D7" s="14">
        <f t="shared" si="2"/>
        <v>10</v>
      </c>
      <c r="K7" s="2"/>
    </row>
    <row r="8" spans="2:11">
      <c r="B8" s="11">
        <f t="shared" si="1"/>
        <v>0.5</v>
      </c>
      <c r="C8" s="7">
        <f t="shared" si="0"/>
        <v>25</v>
      </c>
      <c r="D8" s="14">
        <f t="shared" si="2"/>
        <v>12.5</v>
      </c>
      <c r="K8" s="2"/>
    </row>
    <row r="9" spans="2:11">
      <c r="B9" s="11">
        <f t="shared" si="1"/>
        <v>0.6</v>
      </c>
      <c r="C9" s="7">
        <f t="shared" si="0"/>
        <v>25</v>
      </c>
      <c r="D9" s="14">
        <f t="shared" si="2"/>
        <v>15</v>
      </c>
      <c r="K9" s="2"/>
    </row>
    <row r="10" spans="2:11">
      <c r="B10" s="11">
        <f t="shared" si="1"/>
        <v>0.7</v>
      </c>
      <c r="C10" s="7">
        <f t="shared" si="0"/>
        <v>25</v>
      </c>
      <c r="D10" s="14">
        <f t="shared" si="2"/>
        <v>17.5</v>
      </c>
      <c r="K10" s="2"/>
    </row>
    <row r="11" spans="2:11">
      <c r="B11" s="11">
        <f t="shared" si="1"/>
        <v>0.79999999999999993</v>
      </c>
      <c r="C11" s="7">
        <f t="shared" si="0"/>
        <v>25</v>
      </c>
      <c r="D11" s="14">
        <f t="shared" si="2"/>
        <v>20</v>
      </c>
      <c r="K11" s="2"/>
    </row>
    <row r="12" spans="2:11">
      <c r="B12" s="11">
        <f t="shared" si="1"/>
        <v>0.89999999999999991</v>
      </c>
      <c r="C12" s="7">
        <f t="shared" si="0"/>
        <v>25</v>
      </c>
      <c r="D12" s="14">
        <f t="shared" si="2"/>
        <v>22.5</v>
      </c>
      <c r="K12" s="2"/>
    </row>
    <row r="13" spans="2:11">
      <c r="B13" s="11">
        <f t="shared" si="1"/>
        <v>0.99999999999999989</v>
      </c>
      <c r="C13" s="7">
        <f t="shared" si="0"/>
        <v>25</v>
      </c>
      <c r="D13" s="14">
        <f t="shared" si="2"/>
        <v>25</v>
      </c>
      <c r="K13" s="2"/>
    </row>
    <row r="14" spans="2:11">
      <c r="B14" s="11">
        <f t="shared" si="1"/>
        <v>1.0999999999999999</v>
      </c>
      <c r="C14" s="7">
        <f t="shared" si="0"/>
        <v>25</v>
      </c>
      <c r="D14" s="14">
        <f t="shared" si="2"/>
        <v>27.5</v>
      </c>
      <c r="K14" s="2"/>
    </row>
    <row r="15" spans="2:11">
      <c r="B15" s="11">
        <f t="shared" si="1"/>
        <v>1.2</v>
      </c>
      <c r="C15" s="7">
        <f t="shared" si="0"/>
        <v>25</v>
      </c>
      <c r="D15" s="14">
        <f t="shared" si="2"/>
        <v>30</v>
      </c>
      <c r="K15" s="2"/>
    </row>
    <row r="16" spans="2:11">
      <c r="B16" s="11">
        <f t="shared" si="1"/>
        <v>1.3</v>
      </c>
      <c r="C16" s="7">
        <f t="shared" si="0"/>
        <v>25</v>
      </c>
      <c r="D16" s="14">
        <f t="shared" si="2"/>
        <v>32.5</v>
      </c>
      <c r="K16" s="2"/>
    </row>
    <row r="17" spans="2:11">
      <c r="B17" s="11">
        <f t="shared" si="1"/>
        <v>1.4000000000000001</v>
      </c>
      <c r="C17" s="7">
        <f t="shared" si="0"/>
        <v>25</v>
      </c>
      <c r="D17" s="14">
        <f t="shared" si="2"/>
        <v>35</v>
      </c>
      <c r="K17" s="2"/>
    </row>
    <row r="18" spans="2:11">
      <c r="B18" s="11">
        <f t="shared" si="1"/>
        <v>1.5000000000000002</v>
      </c>
      <c r="C18" s="7">
        <f t="shared" si="0"/>
        <v>25</v>
      </c>
      <c r="D18" s="14">
        <f t="shared" si="2"/>
        <v>37.5</v>
      </c>
      <c r="F18" s="2"/>
      <c r="G18" s="2"/>
      <c r="H18" s="2"/>
      <c r="I18" s="2"/>
      <c r="J18" s="2"/>
      <c r="K18" s="2"/>
    </row>
    <row r="19" spans="2:11">
      <c r="B19" s="11">
        <f t="shared" si="1"/>
        <v>1.6000000000000003</v>
      </c>
      <c r="C19" s="7">
        <f t="shared" si="0"/>
        <v>25</v>
      </c>
      <c r="D19" s="14">
        <f t="shared" si="2"/>
        <v>40</v>
      </c>
      <c r="F19" s="2"/>
      <c r="G19" s="2"/>
      <c r="H19" s="2"/>
      <c r="I19" s="2"/>
      <c r="J19" s="2"/>
      <c r="K19" s="2"/>
    </row>
    <row r="20" spans="2:11">
      <c r="B20" s="11">
        <f t="shared" si="1"/>
        <v>1.7000000000000004</v>
      </c>
      <c r="C20" s="7">
        <f t="shared" si="0"/>
        <v>25</v>
      </c>
      <c r="D20" s="14">
        <f t="shared" si="2"/>
        <v>42.5</v>
      </c>
      <c r="F20" s="2"/>
      <c r="G20" s="2"/>
      <c r="H20" s="2"/>
      <c r="I20" s="2"/>
      <c r="J20" s="2"/>
      <c r="K20" s="2"/>
    </row>
    <row r="21" spans="2:11">
      <c r="B21" s="11">
        <f t="shared" si="1"/>
        <v>1.8000000000000005</v>
      </c>
      <c r="C21" s="7">
        <f t="shared" si="0"/>
        <v>25</v>
      </c>
      <c r="D21" s="14">
        <f t="shared" si="2"/>
        <v>45</v>
      </c>
      <c r="K21" s="2"/>
    </row>
    <row r="22" spans="2:11">
      <c r="B22" s="11">
        <f t="shared" si="1"/>
        <v>1.9000000000000006</v>
      </c>
      <c r="C22" s="7">
        <f t="shared" si="0"/>
        <v>25</v>
      </c>
      <c r="D22" s="14">
        <f t="shared" si="2"/>
        <v>47.5</v>
      </c>
      <c r="K22" s="2"/>
    </row>
    <row r="23" spans="2:11">
      <c r="B23" s="11">
        <f t="shared" si="1"/>
        <v>2.0000000000000004</v>
      </c>
      <c r="C23" s="7">
        <f t="shared" si="0"/>
        <v>25</v>
      </c>
      <c r="D23" s="14">
        <f t="shared" si="2"/>
        <v>50</v>
      </c>
      <c r="K23" s="2"/>
    </row>
    <row r="24" spans="2:11">
      <c r="B24" s="11">
        <f t="shared" si="1"/>
        <v>2.1000000000000005</v>
      </c>
      <c r="C24" s="7">
        <f t="shared" si="0"/>
        <v>25</v>
      </c>
      <c r="D24" s="14">
        <f t="shared" si="2"/>
        <v>52.5</v>
      </c>
      <c r="K24" s="2"/>
    </row>
    <row r="25" spans="2:11">
      <c r="B25" s="11">
        <f t="shared" si="1"/>
        <v>2.2000000000000006</v>
      </c>
      <c r="C25" s="7">
        <f t="shared" si="0"/>
        <v>25</v>
      </c>
      <c r="D25" s="14">
        <f t="shared" si="2"/>
        <v>55</v>
      </c>
      <c r="K25" s="2"/>
    </row>
    <row r="26" spans="2:11">
      <c r="B26" s="11">
        <f t="shared" si="1"/>
        <v>2.3000000000000007</v>
      </c>
      <c r="C26" s="7">
        <f t="shared" si="0"/>
        <v>25</v>
      </c>
      <c r="D26" s="14">
        <f t="shared" si="2"/>
        <v>57.5</v>
      </c>
      <c r="K26" s="2"/>
    </row>
    <row r="27" spans="2:11">
      <c r="B27" s="11">
        <f t="shared" si="1"/>
        <v>2.4000000000000008</v>
      </c>
      <c r="C27" s="7">
        <f t="shared" si="0"/>
        <v>25</v>
      </c>
      <c r="D27" s="14">
        <f t="shared" si="2"/>
        <v>60</v>
      </c>
      <c r="K27" s="2"/>
    </row>
    <row r="28" spans="2:11">
      <c r="B28" s="11">
        <f t="shared" si="1"/>
        <v>2.5000000000000009</v>
      </c>
      <c r="C28" s="7">
        <f t="shared" si="0"/>
        <v>25</v>
      </c>
      <c r="D28" s="14">
        <f t="shared" si="2"/>
        <v>62.5</v>
      </c>
      <c r="K28" s="2"/>
    </row>
    <row r="29" spans="2:11">
      <c r="B29" s="11">
        <f t="shared" si="1"/>
        <v>2.600000000000001</v>
      </c>
      <c r="C29" s="7">
        <f t="shared" si="0"/>
        <v>25</v>
      </c>
      <c r="D29" s="14">
        <f t="shared" si="2"/>
        <v>65</v>
      </c>
      <c r="K29" s="2"/>
    </row>
    <row r="30" spans="2:11">
      <c r="B30" s="11">
        <f t="shared" si="1"/>
        <v>2.7000000000000011</v>
      </c>
      <c r="C30" s="7">
        <f t="shared" si="0"/>
        <v>25</v>
      </c>
      <c r="D30" s="14">
        <f t="shared" si="2"/>
        <v>67.5</v>
      </c>
      <c r="K30" s="2"/>
    </row>
    <row r="31" spans="2:11">
      <c r="B31" s="11">
        <f t="shared" si="1"/>
        <v>2.8000000000000012</v>
      </c>
      <c r="C31" s="7">
        <f t="shared" si="0"/>
        <v>25</v>
      </c>
      <c r="D31" s="14">
        <f t="shared" si="2"/>
        <v>70</v>
      </c>
      <c r="K31" s="2"/>
    </row>
    <row r="32" spans="2:11">
      <c r="B32" s="11">
        <f t="shared" si="1"/>
        <v>2.9000000000000012</v>
      </c>
      <c r="C32" s="7">
        <f t="shared" si="0"/>
        <v>25</v>
      </c>
      <c r="D32" s="14">
        <f t="shared" si="2"/>
        <v>72.5</v>
      </c>
      <c r="F32" s="2"/>
      <c r="G32" s="2"/>
      <c r="H32" s="2"/>
      <c r="I32" s="2"/>
      <c r="J32" s="2"/>
      <c r="K32" s="2"/>
    </row>
    <row r="33" spans="2:11">
      <c r="B33" s="11">
        <f t="shared" si="1"/>
        <v>3.0000000000000013</v>
      </c>
      <c r="C33" s="7">
        <f t="shared" si="0"/>
        <v>25</v>
      </c>
      <c r="D33" s="14">
        <f t="shared" si="2"/>
        <v>75</v>
      </c>
      <c r="F33" s="2"/>
      <c r="G33" s="2"/>
      <c r="H33" s="2"/>
      <c r="I33" s="2"/>
      <c r="J33" s="2"/>
      <c r="K33" s="2"/>
    </row>
    <row r="34" spans="2:11">
      <c r="B34" s="11">
        <f t="shared" si="1"/>
        <v>3.1000000000000014</v>
      </c>
      <c r="C34" s="7">
        <f t="shared" si="0"/>
        <v>25</v>
      </c>
      <c r="D34" s="14">
        <f t="shared" si="2"/>
        <v>77.5</v>
      </c>
      <c r="F34" s="2"/>
      <c r="G34" s="2"/>
      <c r="H34" s="2"/>
      <c r="I34" s="2"/>
      <c r="J34" s="2"/>
      <c r="K34" s="2"/>
    </row>
    <row r="35" spans="2:11">
      <c r="B35" s="11">
        <f t="shared" si="1"/>
        <v>3.2000000000000015</v>
      </c>
      <c r="C35" s="7">
        <f t="shared" si="0"/>
        <v>25</v>
      </c>
      <c r="D35" s="14">
        <f t="shared" si="2"/>
        <v>80</v>
      </c>
      <c r="F35" s="2"/>
      <c r="G35" s="2"/>
      <c r="H35" s="2"/>
      <c r="I35" s="2"/>
      <c r="J35" s="2"/>
      <c r="K35" s="2"/>
    </row>
    <row r="36" spans="2:11">
      <c r="B36" s="11">
        <f t="shared" ref="B36:B63" si="3">B35+tau</f>
        <v>3.3000000000000016</v>
      </c>
      <c r="C36" s="7">
        <f t="shared" si="0"/>
        <v>25</v>
      </c>
      <c r="D36" s="14">
        <f t="shared" si="2"/>
        <v>82.5</v>
      </c>
      <c r="F36" s="2"/>
      <c r="G36" s="2"/>
      <c r="H36" s="2"/>
      <c r="I36" s="2"/>
      <c r="J36" s="2"/>
      <c r="K36" s="2"/>
    </row>
    <row r="37" spans="2:11">
      <c r="B37" s="11">
        <f t="shared" si="3"/>
        <v>3.4000000000000017</v>
      </c>
      <c r="C37" s="7">
        <f t="shared" si="0"/>
        <v>25</v>
      </c>
      <c r="D37" s="14">
        <f t="shared" si="2"/>
        <v>85</v>
      </c>
      <c r="F37" s="2"/>
      <c r="G37" s="2"/>
      <c r="H37" s="2"/>
      <c r="I37" s="2"/>
      <c r="J37" s="2"/>
      <c r="K37" s="2"/>
    </row>
    <row r="38" spans="2:11">
      <c r="B38" s="11">
        <f t="shared" si="3"/>
        <v>3.5000000000000018</v>
      </c>
      <c r="C38" s="7">
        <f t="shared" si="0"/>
        <v>25</v>
      </c>
      <c r="D38" s="14">
        <f t="shared" si="2"/>
        <v>87.5</v>
      </c>
      <c r="F38" s="2"/>
      <c r="G38" s="2"/>
      <c r="H38" s="2"/>
      <c r="I38" s="2"/>
      <c r="J38" s="2"/>
      <c r="K38" s="2"/>
    </row>
    <row r="39" spans="2:11">
      <c r="B39" s="11">
        <f t="shared" si="3"/>
        <v>3.6000000000000019</v>
      </c>
      <c r="C39" s="7">
        <f t="shared" si="0"/>
        <v>25</v>
      </c>
      <c r="D39" s="14">
        <f t="shared" si="2"/>
        <v>90</v>
      </c>
      <c r="F39" s="2"/>
      <c r="G39" s="2"/>
      <c r="H39" s="2"/>
      <c r="I39" s="2"/>
      <c r="J39" s="2"/>
      <c r="K39" s="2"/>
    </row>
    <row r="40" spans="2:11">
      <c r="B40" s="11">
        <f t="shared" si="3"/>
        <v>3.700000000000002</v>
      </c>
      <c r="C40" s="7">
        <f t="shared" si="0"/>
        <v>25</v>
      </c>
      <c r="D40" s="14">
        <f t="shared" si="2"/>
        <v>92.5</v>
      </c>
      <c r="F40" s="2"/>
      <c r="G40" s="2"/>
      <c r="H40" s="2"/>
      <c r="I40" s="2"/>
      <c r="J40" s="2"/>
      <c r="K40" s="2"/>
    </row>
    <row r="41" spans="2:11">
      <c r="B41" s="11">
        <f t="shared" si="3"/>
        <v>3.800000000000002</v>
      </c>
      <c r="C41" s="7">
        <f t="shared" si="0"/>
        <v>25</v>
      </c>
      <c r="D41" s="14">
        <f t="shared" si="2"/>
        <v>95</v>
      </c>
      <c r="F41" s="2"/>
      <c r="G41" s="2"/>
      <c r="H41" s="2"/>
      <c r="I41" s="2"/>
      <c r="J41" s="2"/>
      <c r="K41" s="2"/>
    </row>
    <row r="42" spans="2:11">
      <c r="B42" s="11">
        <f t="shared" si="3"/>
        <v>3.9000000000000021</v>
      </c>
      <c r="C42" s="7">
        <f t="shared" si="0"/>
        <v>25</v>
      </c>
      <c r="D42" s="14">
        <f t="shared" si="2"/>
        <v>97.5</v>
      </c>
      <c r="F42" s="2"/>
      <c r="G42" s="2"/>
      <c r="H42" s="2"/>
      <c r="I42" s="2"/>
      <c r="J42" s="2"/>
      <c r="K42" s="2"/>
    </row>
    <row r="43" spans="2:11">
      <c r="B43" s="12">
        <f t="shared" si="3"/>
        <v>4.0000000000000018</v>
      </c>
      <c r="C43" s="7">
        <f t="shared" si="0"/>
        <v>25</v>
      </c>
      <c r="D43" s="14">
        <f t="shared" si="2"/>
        <v>100</v>
      </c>
      <c r="F43" s="2"/>
      <c r="G43" s="2"/>
      <c r="H43" s="2"/>
      <c r="I43" s="2"/>
      <c r="J43" s="2"/>
      <c r="K43" s="2"/>
    </row>
    <row r="44" spans="2:11">
      <c r="C44" s="27"/>
      <c r="D44" s="28"/>
    </row>
  </sheetData>
  <printOptions horizontalCentered="1" verticalCentered="1" headings="1" gridLines="1"/>
  <pageMargins left="0" right="0" top="0" bottom="0" header="0" footer="0"/>
  <pageSetup paperSize="9"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M43"/>
  <sheetViews>
    <sheetView topLeftCell="A31" workbookViewId="0">
      <selection activeCell="R13" sqref="R13"/>
    </sheetView>
  </sheetViews>
  <sheetFormatPr defaultRowHeight="15"/>
  <cols>
    <col min="1" max="1" width="3.42578125" style="2" customWidth="1"/>
    <col min="2" max="2" width="9.140625" style="13"/>
    <col min="3" max="3" width="9.140625" style="17"/>
    <col min="4" max="4" width="9.140625" style="13"/>
    <col min="5" max="5" width="9.140625" style="2"/>
    <col min="12" max="12" width="3.7109375" style="2" customWidth="1"/>
  </cols>
  <sheetData>
    <row r="1" spans="2:13">
      <c r="B1" s="9"/>
      <c r="C1" s="16"/>
      <c r="D1" s="9"/>
      <c r="F1" s="2"/>
      <c r="G1" s="2"/>
      <c r="H1" s="2"/>
      <c r="I1" s="2"/>
      <c r="J1" s="2"/>
      <c r="K1" s="2"/>
    </row>
    <row r="2" spans="2:13">
      <c r="B2" s="10" t="s">
        <v>0</v>
      </c>
      <c r="C2" s="24" t="s">
        <v>10</v>
      </c>
      <c r="D2" s="23" t="s">
        <v>11</v>
      </c>
      <c r="F2" s="3" t="s">
        <v>2</v>
      </c>
      <c r="G2" s="1">
        <v>0.1</v>
      </c>
      <c r="H2" s="5" t="s">
        <v>3</v>
      </c>
      <c r="I2" s="1">
        <v>0</v>
      </c>
      <c r="J2" s="3" t="s">
        <v>1</v>
      </c>
      <c r="K2" s="1">
        <v>-10</v>
      </c>
    </row>
    <row r="3" spans="2:13">
      <c r="B3" s="18">
        <v>0</v>
      </c>
      <c r="C3" s="19">
        <f>vy0</f>
        <v>20</v>
      </c>
      <c r="D3" s="20">
        <f>y0</f>
        <v>0</v>
      </c>
      <c r="F3" s="4" t="s">
        <v>4</v>
      </c>
      <c r="G3" s="2">
        <v>25</v>
      </c>
      <c r="H3" s="6" t="s">
        <v>9</v>
      </c>
      <c r="I3" s="2">
        <v>0</v>
      </c>
      <c r="J3" s="2"/>
      <c r="K3" s="2"/>
    </row>
    <row r="4" spans="2:13">
      <c r="B4" s="11">
        <f t="shared" ref="B4:B43" si="0">B3+tau</f>
        <v>0.1</v>
      </c>
      <c r="C4" s="21">
        <f t="shared" ref="C4:C43" si="1">C3+g*tau</f>
        <v>19</v>
      </c>
      <c r="D4" s="14">
        <f t="shared" ref="D4:D43" si="2">D3+C4*tau-(g/2)*tau^2</f>
        <v>1.9500000000000002</v>
      </c>
      <c r="F4" s="3" t="s">
        <v>8</v>
      </c>
      <c r="G4" s="1">
        <v>20</v>
      </c>
      <c r="H4" s="5" t="s">
        <v>5</v>
      </c>
      <c r="I4" s="1">
        <v>1</v>
      </c>
      <c r="J4" s="1"/>
      <c r="K4" s="1"/>
    </row>
    <row r="5" spans="2:13">
      <c r="B5" s="11">
        <f t="shared" si="0"/>
        <v>0.2</v>
      </c>
      <c r="C5" s="21">
        <f t="shared" si="1"/>
        <v>18</v>
      </c>
      <c r="D5" s="14">
        <f t="shared" si="2"/>
        <v>3.8</v>
      </c>
      <c r="F5" s="2"/>
      <c r="G5" s="2"/>
      <c r="H5" s="2"/>
      <c r="I5" s="2"/>
      <c r="J5" s="2"/>
      <c r="K5" s="2"/>
      <c r="M5" s="2"/>
    </row>
    <row r="6" spans="2:13">
      <c r="B6" s="11">
        <f t="shared" si="0"/>
        <v>0.30000000000000004</v>
      </c>
      <c r="C6" s="21">
        <f t="shared" si="1"/>
        <v>17</v>
      </c>
      <c r="D6" s="14">
        <f t="shared" si="2"/>
        <v>5.55</v>
      </c>
      <c r="F6" s="2"/>
      <c r="G6" s="2"/>
      <c r="H6" s="2"/>
      <c r="I6" s="2"/>
      <c r="J6" s="2"/>
      <c r="K6" s="2"/>
      <c r="M6" s="2"/>
    </row>
    <row r="7" spans="2:13">
      <c r="B7" s="11">
        <f t="shared" si="0"/>
        <v>0.4</v>
      </c>
      <c r="C7" s="21">
        <f t="shared" si="1"/>
        <v>16</v>
      </c>
      <c r="D7" s="14">
        <f t="shared" si="2"/>
        <v>7.2</v>
      </c>
      <c r="F7" s="2"/>
      <c r="G7" s="2"/>
      <c r="H7" s="2"/>
      <c r="I7" s="2"/>
      <c r="J7" s="2"/>
      <c r="K7" s="2"/>
      <c r="M7" s="2"/>
    </row>
    <row r="8" spans="2:13">
      <c r="B8" s="11">
        <f t="shared" si="0"/>
        <v>0.5</v>
      </c>
      <c r="C8" s="21">
        <f t="shared" si="1"/>
        <v>15</v>
      </c>
      <c r="D8" s="14">
        <f t="shared" si="2"/>
        <v>8.75</v>
      </c>
      <c r="F8" s="2"/>
      <c r="G8" s="2"/>
      <c r="H8" s="2"/>
      <c r="I8" s="2"/>
      <c r="J8" s="2"/>
      <c r="K8" s="2"/>
      <c r="M8" s="2"/>
    </row>
    <row r="9" spans="2:13">
      <c r="B9" s="11">
        <f t="shared" si="0"/>
        <v>0.6</v>
      </c>
      <c r="C9" s="21">
        <f t="shared" si="1"/>
        <v>14</v>
      </c>
      <c r="D9" s="14">
        <f t="shared" si="2"/>
        <v>10.200000000000001</v>
      </c>
      <c r="F9" s="2"/>
      <c r="G9" s="2"/>
      <c r="H9" s="2"/>
      <c r="I9" s="2"/>
      <c r="J9" s="2"/>
      <c r="K9" s="2"/>
      <c r="M9" s="2"/>
    </row>
    <row r="10" spans="2:13">
      <c r="B10" s="11">
        <f t="shared" si="0"/>
        <v>0.7</v>
      </c>
      <c r="C10" s="21">
        <f t="shared" si="1"/>
        <v>13</v>
      </c>
      <c r="D10" s="14">
        <f t="shared" si="2"/>
        <v>11.550000000000002</v>
      </c>
      <c r="F10" s="2"/>
      <c r="G10" s="2"/>
      <c r="H10" s="2"/>
      <c r="I10" s="2"/>
      <c r="J10" s="2"/>
      <c r="K10" s="2"/>
      <c r="M10" s="2"/>
    </row>
    <row r="11" spans="2:13">
      <c r="B11" s="11">
        <f t="shared" si="0"/>
        <v>0.79999999999999993</v>
      </c>
      <c r="C11" s="21">
        <f t="shared" si="1"/>
        <v>12</v>
      </c>
      <c r="D11" s="14">
        <f t="shared" si="2"/>
        <v>12.800000000000004</v>
      </c>
      <c r="F11" s="2"/>
      <c r="G11" s="2"/>
      <c r="H11" s="2"/>
      <c r="I11" s="2"/>
      <c r="J11" s="2"/>
      <c r="K11" s="2"/>
      <c r="M11" s="2"/>
    </row>
    <row r="12" spans="2:13">
      <c r="B12" s="11">
        <f t="shared" si="0"/>
        <v>0.89999999999999991</v>
      </c>
      <c r="C12" s="21">
        <f t="shared" si="1"/>
        <v>11</v>
      </c>
      <c r="D12" s="14">
        <f t="shared" si="2"/>
        <v>13.950000000000005</v>
      </c>
      <c r="F12" s="2"/>
      <c r="G12" s="2"/>
      <c r="H12" s="2"/>
      <c r="I12" s="2"/>
      <c r="J12" s="2"/>
      <c r="K12" s="2"/>
      <c r="M12" s="2"/>
    </row>
    <row r="13" spans="2:13">
      <c r="B13" s="11">
        <f t="shared" si="0"/>
        <v>0.99999999999999989</v>
      </c>
      <c r="C13" s="21">
        <f t="shared" si="1"/>
        <v>10</v>
      </c>
      <c r="D13" s="14">
        <f t="shared" si="2"/>
        <v>15.000000000000005</v>
      </c>
      <c r="F13" s="2"/>
      <c r="G13" s="2"/>
      <c r="H13" s="2"/>
      <c r="I13" s="2"/>
      <c r="J13" s="2"/>
      <c r="K13" s="2"/>
      <c r="M13" s="2"/>
    </row>
    <row r="14" spans="2:13">
      <c r="B14" s="11">
        <f t="shared" si="0"/>
        <v>1.0999999999999999</v>
      </c>
      <c r="C14" s="21">
        <f t="shared" si="1"/>
        <v>9</v>
      </c>
      <c r="D14" s="14">
        <f t="shared" si="2"/>
        <v>15.950000000000006</v>
      </c>
      <c r="F14" s="2"/>
      <c r="G14" s="2"/>
      <c r="H14" s="2"/>
      <c r="I14" s="2"/>
      <c r="J14" s="2"/>
      <c r="K14" s="2"/>
      <c r="M14" s="2"/>
    </row>
    <row r="15" spans="2:13">
      <c r="B15" s="11">
        <f t="shared" si="0"/>
        <v>1.2</v>
      </c>
      <c r="C15" s="21">
        <f t="shared" si="1"/>
        <v>8</v>
      </c>
      <c r="D15" s="14">
        <f t="shared" si="2"/>
        <v>16.800000000000008</v>
      </c>
      <c r="F15" s="2"/>
      <c r="G15" s="2"/>
      <c r="H15" s="2"/>
      <c r="I15" s="2"/>
      <c r="J15" s="2"/>
      <c r="K15" s="2"/>
      <c r="M15" s="2"/>
    </row>
    <row r="16" spans="2:13">
      <c r="B16" s="11">
        <f t="shared" si="0"/>
        <v>1.3</v>
      </c>
      <c r="C16" s="21">
        <f t="shared" si="1"/>
        <v>7</v>
      </c>
      <c r="D16" s="14">
        <f t="shared" si="2"/>
        <v>17.550000000000008</v>
      </c>
      <c r="F16" s="2"/>
      <c r="G16" s="2"/>
      <c r="H16" s="2"/>
      <c r="I16" s="2"/>
      <c r="J16" s="2"/>
      <c r="K16" s="2"/>
      <c r="M16" s="2"/>
    </row>
    <row r="17" spans="2:13">
      <c r="B17" s="11">
        <f t="shared" si="0"/>
        <v>1.4000000000000001</v>
      </c>
      <c r="C17" s="21">
        <f t="shared" si="1"/>
        <v>6</v>
      </c>
      <c r="D17" s="14">
        <f t="shared" si="2"/>
        <v>18.20000000000001</v>
      </c>
      <c r="F17" s="2"/>
      <c r="G17" s="2"/>
      <c r="H17" s="2"/>
      <c r="I17" s="2"/>
      <c r="J17" s="2"/>
      <c r="K17" s="2"/>
      <c r="M17" s="2"/>
    </row>
    <row r="18" spans="2:13">
      <c r="B18" s="11">
        <f t="shared" si="0"/>
        <v>1.5000000000000002</v>
      </c>
      <c r="C18" s="21">
        <f t="shared" si="1"/>
        <v>5</v>
      </c>
      <c r="D18" s="14">
        <f t="shared" si="2"/>
        <v>18.750000000000011</v>
      </c>
      <c r="F18" s="2"/>
      <c r="G18" s="2"/>
      <c r="H18" s="2"/>
      <c r="I18" s="2"/>
      <c r="J18" s="2"/>
      <c r="K18" s="2"/>
      <c r="M18" s="2"/>
    </row>
    <row r="19" spans="2:13">
      <c r="B19" s="11">
        <f t="shared" si="0"/>
        <v>1.6000000000000003</v>
      </c>
      <c r="C19" s="21">
        <f t="shared" si="1"/>
        <v>4</v>
      </c>
      <c r="D19" s="14">
        <f t="shared" si="2"/>
        <v>19.20000000000001</v>
      </c>
      <c r="F19" s="2"/>
      <c r="G19" s="2"/>
      <c r="H19" s="2"/>
      <c r="I19" s="2"/>
      <c r="J19" s="2"/>
      <c r="K19" s="2"/>
      <c r="M19" s="2"/>
    </row>
    <row r="20" spans="2:13">
      <c r="B20" s="11">
        <f t="shared" si="0"/>
        <v>1.7000000000000004</v>
      </c>
      <c r="C20" s="21">
        <f t="shared" si="1"/>
        <v>3</v>
      </c>
      <c r="D20" s="14">
        <f t="shared" si="2"/>
        <v>19.550000000000011</v>
      </c>
      <c r="F20" s="2"/>
      <c r="G20" s="2"/>
      <c r="H20" s="2"/>
      <c r="I20" s="2"/>
      <c r="J20" s="2"/>
      <c r="K20" s="2"/>
      <c r="M20" s="2"/>
    </row>
    <row r="21" spans="2:13">
      <c r="B21" s="11">
        <f t="shared" si="0"/>
        <v>1.8000000000000005</v>
      </c>
      <c r="C21" s="21">
        <f t="shared" si="1"/>
        <v>2</v>
      </c>
      <c r="D21" s="14">
        <f t="shared" si="2"/>
        <v>19.800000000000011</v>
      </c>
      <c r="F21" s="2"/>
      <c r="G21" s="2"/>
      <c r="H21" s="2"/>
      <c r="I21" s="2"/>
      <c r="J21" s="2"/>
      <c r="K21" s="2"/>
      <c r="M21" s="2"/>
    </row>
    <row r="22" spans="2:13">
      <c r="B22" s="11">
        <f t="shared" si="0"/>
        <v>1.9000000000000006</v>
      </c>
      <c r="C22" s="21">
        <f t="shared" si="1"/>
        <v>1</v>
      </c>
      <c r="D22" s="14">
        <f t="shared" si="2"/>
        <v>19.950000000000014</v>
      </c>
      <c r="F22" s="2"/>
      <c r="G22" s="2"/>
      <c r="H22" s="2"/>
      <c r="I22" s="2"/>
      <c r="J22" s="2"/>
      <c r="K22" s="2"/>
      <c r="M22" s="2"/>
    </row>
    <row r="23" spans="2:13">
      <c r="B23" s="11">
        <f t="shared" si="0"/>
        <v>2.0000000000000004</v>
      </c>
      <c r="C23" s="21">
        <f t="shared" si="1"/>
        <v>0</v>
      </c>
      <c r="D23" s="14">
        <f t="shared" si="2"/>
        <v>20.000000000000014</v>
      </c>
      <c r="F23" s="2"/>
      <c r="G23" s="2"/>
      <c r="H23" s="2"/>
      <c r="I23" s="2"/>
      <c r="J23" s="2"/>
      <c r="K23" s="2"/>
      <c r="M23" s="2"/>
    </row>
    <row r="24" spans="2:13">
      <c r="B24" s="11">
        <f t="shared" si="0"/>
        <v>2.1000000000000005</v>
      </c>
      <c r="C24" s="21">
        <f t="shared" si="1"/>
        <v>-1</v>
      </c>
      <c r="D24" s="14">
        <f t="shared" si="2"/>
        <v>19.950000000000014</v>
      </c>
      <c r="F24" s="2"/>
      <c r="G24" s="2"/>
      <c r="H24" s="2"/>
      <c r="I24" s="2"/>
      <c r="J24" s="2"/>
      <c r="K24" s="2"/>
      <c r="M24" s="2"/>
    </row>
    <row r="25" spans="2:13">
      <c r="B25" s="11">
        <f t="shared" si="0"/>
        <v>2.2000000000000006</v>
      </c>
      <c r="C25" s="21">
        <f t="shared" si="1"/>
        <v>-2</v>
      </c>
      <c r="D25" s="14">
        <f t="shared" si="2"/>
        <v>19.800000000000015</v>
      </c>
      <c r="F25" s="2"/>
      <c r="G25" s="2"/>
      <c r="H25" s="2"/>
      <c r="I25" s="2"/>
      <c r="J25" s="2"/>
      <c r="K25" s="2"/>
      <c r="M25" s="2"/>
    </row>
    <row r="26" spans="2:13">
      <c r="B26" s="11">
        <f t="shared" si="0"/>
        <v>2.3000000000000007</v>
      </c>
      <c r="C26" s="21">
        <f t="shared" si="1"/>
        <v>-3</v>
      </c>
      <c r="D26" s="14">
        <f t="shared" si="2"/>
        <v>19.550000000000015</v>
      </c>
      <c r="F26" s="2"/>
      <c r="G26" s="2"/>
      <c r="H26" s="2"/>
      <c r="I26" s="2"/>
      <c r="J26" s="2"/>
      <c r="K26" s="2"/>
      <c r="M26" s="2"/>
    </row>
    <row r="27" spans="2:13">
      <c r="B27" s="11">
        <f t="shared" si="0"/>
        <v>2.4000000000000008</v>
      </c>
      <c r="C27" s="21">
        <f t="shared" si="1"/>
        <v>-4</v>
      </c>
      <c r="D27" s="14">
        <f t="shared" si="2"/>
        <v>19.200000000000017</v>
      </c>
      <c r="F27" s="2"/>
      <c r="G27" s="2"/>
      <c r="H27" s="2"/>
      <c r="I27" s="2"/>
      <c r="J27" s="2"/>
      <c r="K27" s="2"/>
      <c r="M27" s="2"/>
    </row>
    <row r="28" spans="2:13">
      <c r="B28" s="11">
        <f t="shared" si="0"/>
        <v>2.5000000000000009</v>
      </c>
      <c r="C28" s="21">
        <f t="shared" si="1"/>
        <v>-5</v>
      </c>
      <c r="D28" s="14">
        <f t="shared" si="2"/>
        <v>18.750000000000018</v>
      </c>
      <c r="F28" s="2"/>
      <c r="G28" s="2"/>
      <c r="H28" s="2"/>
      <c r="I28" s="2"/>
      <c r="J28" s="2"/>
      <c r="K28" s="2"/>
      <c r="M28" s="2"/>
    </row>
    <row r="29" spans="2:13">
      <c r="B29" s="11">
        <f t="shared" si="0"/>
        <v>2.600000000000001</v>
      </c>
      <c r="C29" s="21">
        <f t="shared" si="1"/>
        <v>-6</v>
      </c>
      <c r="D29" s="14">
        <f t="shared" si="2"/>
        <v>18.200000000000017</v>
      </c>
      <c r="F29" s="2"/>
      <c r="G29" s="2"/>
      <c r="H29" s="2"/>
      <c r="I29" s="2"/>
      <c r="J29" s="2"/>
      <c r="K29" s="2"/>
      <c r="M29" s="2"/>
    </row>
    <row r="30" spans="2:13">
      <c r="B30" s="11">
        <f t="shared" si="0"/>
        <v>2.7000000000000011</v>
      </c>
      <c r="C30" s="21">
        <f t="shared" si="1"/>
        <v>-7</v>
      </c>
      <c r="D30" s="14">
        <f t="shared" si="2"/>
        <v>17.550000000000018</v>
      </c>
      <c r="F30" s="2"/>
      <c r="G30" s="2"/>
      <c r="H30" s="2"/>
      <c r="I30" s="2"/>
      <c r="J30" s="2"/>
      <c r="K30" s="2"/>
      <c r="M30" s="2"/>
    </row>
    <row r="31" spans="2:13">
      <c r="B31" s="11">
        <f t="shared" si="0"/>
        <v>2.8000000000000012</v>
      </c>
      <c r="C31" s="21">
        <f t="shared" si="1"/>
        <v>-8</v>
      </c>
      <c r="D31" s="14">
        <f t="shared" si="2"/>
        <v>16.800000000000018</v>
      </c>
      <c r="F31" s="2"/>
      <c r="G31" s="2"/>
      <c r="H31" s="2"/>
      <c r="I31" s="2"/>
      <c r="J31" s="2"/>
      <c r="K31" s="2"/>
      <c r="M31" s="2"/>
    </row>
    <row r="32" spans="2:13">
      <c r="B32" s="11">
        <f t="shared" si="0"/>
        <v>2.9000000000000012</v>
      </c>
      <c r="C32" s="21">
        <f t="shared" si="1"/>
        <v>-9</v>
      </c>
      <c r="D32" s="14">
        <f t="shared" si="2"/>
        <v>15.950000000000019</v>
      </c>
      <c r="F32" s="2"/>
      <c r="G32" s="2"/>
      <c r="H32" s="2"/>
      <c r="I32" s="2"/>
      <c r="J32" s="2"/>
      <c r="K32" s="2"/>
      <c r="M32" s="2"/>
    </row>
    <row r="33" spans="2:13">
      <c r="B33" s="11">
        <f t="shared" si="0"/>
        <v>3.0000000000000013</v>
      </c>
      <c r="C33" s="21">
        <f t="shared" si="1"/>
        <v>-10</v>
      </c>
      <c r="D33" s="14">
        <f t="shared" si="2"/>
        <v>15.00000000000002</v>
      </c>
      <c r="F33" s="2"/>
      <c r="G33" s="2"/>
      <c r="H33" s="2"/>
      <c r="I33" s="2"/>
      <c r="J33" s="2"/>
      <c r="K33" s="2"/>
      <c r="M33" s="2"/>
    </row>
    <row r="34" spans="2:13">
      <c r="B34" s="11">
        <f t="shared" si="0"/>
        <v>3.1000000000000014</v>
      </c>
      <c r="C34" s="21">
        <f t="shared" si="1"/>
        <v>-11</v>
      </c>
      <c r="D34" s="14">
        <f t="shared" si="2"/>
        <v>13.950000000000021</v>
      </c>
      <c r="F34" s="2"/>
      <c r="G34" s="2"/>
      <c r="H34" s="2"/>
      <c r="I34" s="2"/>
      <c r="J34" s="2"/>
      <c r="K34" s="2"/>
      <c r="M34" s="2"/>
    </row>
    <row r="35" spans="2:13">
      <c r="B35" s="11">
        <f t="shared" si="0"/>
        <v>3.2000000000000015</v>
      </c>
      <c r="C35" s="21">
        <f t="shared" si="1"/>
        <v>-12</v>
      </c>
      <c r="D35" s="14">
        <f t="shared" si="2"/>
        <v>12.800000000000022</v>
      </c>
      <c r="F35" s="2"/>
      <c r="G35" s="2"/>
      <c r="H35" s="2"/>
      <c r="I35" s="2"/>
      <c r="J35" s="2"/>
      <c r="K35" s="2"/>
      <c r="M35" s="2"/>
    </row>
    <row r="36" spans="2:13">
      <c r="B36" s="11">
        <f t="shared" si="0"/>
        <v>3.3000000000000016</v>
      </c>
      <c r="C36" s="21">
        <f t="shared" si="1"/>
        <v>-13</v>
      </c>
      <c r="D36" s="14">
        <f t="shared" si="2"/>
        <v>11.550000000000022</v>
      </c>
      <c r="F36" s="2"/>
      <c r="G36" s="2"/>
      <c r="H36" s="2"/>
      <c r="I36" s="2"/>
      <c r="J36" s="2"/>
      <c r="K36" s="2"/>
      <c r="M36" s="2"/>
    </row>
    <row r="37" spans="2:13">
      <c r="B37" s="11">
        <f t="shared" si="0"/>
        <v>3.4000000000000017</v>
      </c>
      <c r="C37" s="21">
        <f t="shared" si="1"/>
        <v>-14</v>
      </c>
      <c r="D37" s="14">
        <f t="shared" si="2"/>
        <v>10.200000000000022</v>
      </c>
      <c r="F37" s="2"/>
      <c r="G37" s="2"/>
      <c r="H37" s="2"/>
      <c r="I37" s="2"/>
      <c r="J37" s="2"/>
      <c r="K37" s="2"/>
      <c r="M37" s="2"/>
    </row>
    <row r="38" spans="2:13">
      <c r="B38" s="11">
        <f t="shared" si="0"/>
        <v>3.5000000000000018</v>
      </c>
      <c r="C38" s="21">
        <f t="shared" si="1"/>
        <v>-15</v>
      </c>
      <c r="D38" s="14">
        <f t="shared" si="2"/>
        <v>8.7500000000000231</v>
      </c>
      <c r="F38" s="2"/>
      <c r="G38" s="2"/>
      <c r="H38" s="2"/>
      <c r="I38" s="2"/>
      <c r="J38" s="2"/>
      <c r="K38" s="2"/>
      <c r="M38" s="2"/>
    </row>
    <row r="39" spans="2:13">
      <c r="B39" s="11">
        <f t="shared" si="0"/>
        <v>3.6000000000000019</v>
      </c>
      <c r="C39" s="21">
        <f t="shared" si="1"/>
        <v>-16</v>
      </c>
      <c r="D39" s="14">
        <f t="shared" si="2"/>
        <v>7.2000000000000233</v>
      </c>
      <c r="F39" s="2"/>
      <c r="G39" s="2"/>
      <c r="H39" s="2"/>
      <c r="I39" s="2"/>
      <c r="J39" s="2"/>
      <c r="K39" s="2"/>
      <c r="M39" s="2"/>
    </row>
    <row r="40" spans="2:13">
      <c r="B40" s="11">
        <f t="shared" si="0"/>
        <v>3.700000000000002</v>
      </c>
      <c r="C40" s="21">
        <f t="shared" si="1"/>
        <v>-17</v>
      </c>
      <c r="D40" s="14">
        <f t="shared" si="2"/>
        <v>5.5500000000000229</v>
      </c>
      <c r="F40" s="2"/>
      <c r="G40" s="2"/>
      <c r="H40" s="2"/>
      <c r="I40" s="2"/>
      <c r="J40" s="2"/>
      <c r="K40" s="2"/>
      <c r="M40" s="2"/>
    </row>
    <row r="41" spans="2:13">
      <c r="B41" s="11">
        <f t="shared" si="0"/>
        <v>3.800000000000002</v>
      </c>
      <c r="C41" s="21">
        <f t="shared" si="1"/>
        <v>-18</v>
      </c>
      <c r="D41" s="14">
        <f t="shared" si="2"/>
        <v>3.8000000000000229</v>
      </c>
      <c r="F41" s="2"/>
      <c r="G41" s="2"/>
      <c r="H41" s="2"/>
      <c r="I41" s="2"/>
      <c r="J41" s="2"/>
      <c r="K41" s="2"/>
      <c r="M41" s="2"/>
    </row>
    <row r="42" spans="2:13">
      <c r="B42" s="11">
        <f t="shared" si="0"/>
        <v>3.9000000000000021</v>
      </c>
      <c r="C42" s="21">
        <f t="shared" si="1"/>
        <v>-19</v>
      </c>
      <c r="D42" s="14">
        <f t="shared" si="2"/>
        <v>1.9500000000000228</v>
      </c>
      <c r="F42" s="2"/>
      <c r="G42" s="2"/>
      <c r="H42" s="2"/>
      <c r="I42" s="2"/>
      <c r="J42" s="2"/>
      <c r="K42" s="2"/>
      <c r="M42" s="2"/>
    </row>
    <row r="43" spans="2:13">
      <c r="B43" s="12">
        <f t="shared" si="0"/>
        <v>4.0000000000000018</v>
      </c>
      <c r="C43" s="22">
        <f t="shared" si="1"/>
        <v>-20</v>
      </c>
      <c r="D43" s="15">
        <f t="shared" si="2"/>
        <v>2.2835899837758689E-14</v>
      </c>
      <c r="F43" s="2"/>
      <c r="G43" s="2"/>
      <c r="H43" s="2"/>
      <c r="I43" s="2"/>
      <c r="J43" s="2"/>
      <c r="K43" s="2"/>
      <c r="M43" s="2"/>
    </row>
  </sheetData>
  <printOptions horizontalCentered="1" verticalCentered="1" headings="1" gridLines="1"/>
  <pageMargins left="0" right="0" top="0" bottom="0" header="0" footer="0"/>
  <pageSetup paperSize="9" scale="90" orientation="portrait" horizontalDpi="4294967293" vertic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L43"/>
  <sheetViews>
    <sheetView topLeftCell="A25" workbookViewId="0">
      <selection activeCell="T5" sqref="T5"/>
    </sheetView>
  </sheetViews>
  <sheetFormatPr defaultRowHeight="15"/>
  <cols>
    <col min="1" max="1" width="2.5703125" style="2" customWidth="1"/>
    <col min="2" max="2" width="8" style="13" customWidth="1"/>
    <col min="3" max="3" width="9.140625" style="13"/>
    <col min="4" max="5" width="9.28515625" style="13" customWidth="1"/>
    <col min="12" max="12" width="3.42578125" customWidth="1"/>
  </cols>
  <sheetData>
    <row r="1" spans="2:12">
      <c r="B1" s="9"/>
      <c r="C1" s="9"/>
      <c r="D1" s="9"/>
      <c r="E1" s="9"/>
      <c r="F1" s="2"/>
      <c r="G1" s="2"/>
      <c r="H1" s="2"/>
      <c r="I1" s="2"/>
      <c r="J1" s="2"/>
      <c r="K1" s="2"/>
      <c r="L1" s="2"/>
    </row>
    <row r="2" spans="2:12">
      <c r="B2" s="10" t="s">
        <v>0</v>
      </c>
      <c r="C2" s="10" t="s">
        <v>7</v>
      </c>
      <c r="D2" s="10" t="s">
        <v>11</v>
      </c>
      <c r="E2" s="43"/>
      <c r="F2" s="29" t="s">
        <v>2</v>
      </c>
      <c r="G2" s="30">
        <v>0.1</v>
      </c>
      <c r="H2" s="31" t="s">
        <v>3</v>
      </c>
      <c r="I2" s="30">
        <v>0</v>
      </c>
      <c r="J2" s="32" t="s">
        <v>1</v>
      </c>
      <c r="K2" s="33">
        <v>-10</v>
      </c>
      <c r="L2" s="2"/>
    </row>
    <row r="3" spans="2:12">
      <c r="B3" s="18">
        <v>0</v>
      </c>
      <c r="C3" s="28">
        <f>x0</f>
        <v>0</v>
      </c>
      <c r="D3" s="20">
        <f>y0</f>
        <v>0</v>
      </c>
      <c r="E3" s="42"/>
      <c r="F3" s="34" t="s">
        <v>4</v>
      </c>
      <c r="G3" s="35">
        <v>25</v>
      </c>
      <c r="H3" s="36" t="s">
        <v>9</v>
      </c>
      <c r="I3" s="35">
        <v>0</v>
      </c>
      <c r="J3" s="35"/>
      <c r="K3" s="37"/>
      <c r="L3" s="2"/>
    </row>
    <row r="4" spans="2:12">
      <c r="B4" s="11">
        <f t="shared" ref="B4:B43" si="0">B3+tau</f>
        <v>0.1</v>
      </c>
      <c r="C4" s="25">
        <f>C3+movhorizontal!C3*tau</f>
        <v>2.5</v>
      </c>
      <c r="D4" s="14">
        <f>D3+movvertical!C3*tau+(g/2)*tau^2</f>
        <v>1.95</v>
      </c>
      <c r="E4" s="42"/>
      <c r="F4" s="38" t="s">
        <v>8</v>
      </c>
      <c r="G4" s="39">
        <v>20</v>
      </c>
      <c r="H4" s="40" t="s">
        <v>5</v>
      </c>
      <c r="I4" s="39">
        <v>1</v>
      </c>
      <c r="J4" s="39"/>
      <c r="K4" s="41"/>
      <c r="L4" s="2"/>
    </row>
    <row r="5" spans="2:12">
      <c r="B5" s="11">
        <f t="shared" si="0"/>
        <v>0.2</v>
      </c>
      <c r="C5" s="25">
        <f>C4+movhorizontal!C4*tau</f>
        <v>5</v>
      </c>
      <c r="D5" s="14">
        <f>D4+movvertical!C4*tau+(g/2)*tau^2</f>
        <v>3.8000000000000003</v>
      </c>
      <c r="E5" s="42"/>
      <c r="F5" s="2"/>
      <c r="G5" s="2"/>
      <c r="H5" s="2"/>
      <c r="I5" s="2"/>
      <c r="J5" s="2"/>
      <c r="K5" s="2"/>
      <c r="L5" s="2"/>
    </row>
    <row r="6" spans="2:12">
      <c r="B6" s="11">
        <f t="shared" si="0"/>
        <v>0.30000000000000004</v>
      </c>
      <c r="C6" s="25">
        <f>C5+movhorizontal!C5*tau</f>
        <v>7.5</v>
      </c>
      <c r="D6" s="14">
        <f>D5+movvertical!C5*tau+(g/2)*tau^2</f>
        <v>5.5500000000000007</v>
      </c>
      <c r="E6" s="42"/>
      <c r="F6" s="2"/>
      <c r="G6" s="2"/>
      <c r="H6" s="2"/>
      <c r="I6" s="2"/>
      <c r="J6" s="2"/>
      <c r="K6" s="2"/>
      <c r="L6" s="2"/>
    </row>
    <row r="7" spans="2:12">
      <c r="B7" s="11">
        <f t="shared" si="0"/>
        <v>0.4</v>
      </c>
      <c r="C7" s="25">
        <f>C6+movhorizontal!C6*tau</f>
        <v>10</v>
      </c>
      <c r="D7" s="14">
        <f>D6+movvertical!C6*tau+(g/2)*tau^2</f>
        <v>7.2000000000000011</v>
      </c>
      <c r="E7" s="42"/>
      <c r="F7" s="2"/>
      <c r="G7" s="2"/>
      <c r="H7" s="2"/>
      <c r="I7" s="2"/>
      <c r="J7" s="2"/>
      <c r="K7" s="2"/>
      <c r="L7" s="2"/>
    </row>
    <row r="8" spans="2:12">
      <c r="B8" s="11">
        <f t="shared" si="0"/>
        <v>0.5</v>
      </c>
      <c r="C8" s="25">
        <f>C7+movhorizontal!C7*tau</f>
        <v>12.5</v>
      </c>
      <c r="D8" s="14">
        <f>D7+movvertical!C7*tau+(g/2)*tau^2</f>
        <v>8.75</v>
      </c>
      <c r="E8" s="42"/>
      <c r="F8" s="2"/>
      <c r="G8" s="2"/>
      <c r="H8" s="2"/>
      <c r="I8" s="2"/>
      <c r="J8" s="2"/>
      <c r="K8" s="2"/>
      <c r="L8" s="2"/>
    </row>
    <row r="9" spans="2:12">
      <c r="B9" s="11">
        <f t="shared" si="0"/>
        <v>0.6</v>
      </c>
      <c r="C9" s="25">
        <f>C8+movhorizontal!C8*tau</f>
        <v>15</v>
      </c>
      <c r="D9" s="14">
        <f>D8+movvertical!C8*tau+(g/2)*tau^2</f>
        <v>10.199999999999999</v>
      </c>
      <c r="E9" s="42"/>
      <c r="F9" s="2"/>
      <c r="G9" s="2"/>
      <c r="H9" s="2"/>
      <c r="I9" s="2"/>
      <c r="J9" s="2"/>
      <c r="K9" s="2"/>
      <c r="L9" s="2"/>
    </row>
    <row r="10" spans="2:12">
      <c r="B10" s="11">
        <f t="shared" si="0"/>
        <v>0.7</v>
      </c>
      <c r="C10" s="25">
        <f>C9+movhorizontal!C9*tau</f>
        <v>17.5</v>
      </c>
      <c r="D10" s="14">
        <f>D9+movvertical!C9*tau+(g/2)*tau^2</f>
        <v>11.549999999999999</v>
      </c>
      <c r="E10" s="42"/>
      <c r="F10" s="2"/>
      <c r="G10" s="2"/>
      <c r="H10" s="2"/>
      <c r="I10" s="2"/>
      <c r="J10" s="2"/>
      <c r="K10" s="2"/>
      <c r="L10" s="2"/>
    </row>
    <row r="11" spans="2:12">
      <c r="B11" s="11">
        <f t="shared" si="0"/>
        <v>0.79999999999999993</v>
      </c>
      <c r="C11" s="25">
        <f>C10+movhorizontal!C10*tau</f>
        <v>20</v>
      </c>
      <c r="D11" s="14">
        <f>D10+movvertical!C10*tau+(g/2)*tau^2</f>
        <v>12.799999999999999</v>
      </c>
      <c r="E11" s="42"/>
      <c r="F11" s="2"/>
      <c r="G11" s="2"/>
      <c r="H11" s="2"/>
      <c r="I11" s="2"/>
      <c r="J11" s="2"/>
      <c r="K11" s="2"/>
      <c r="L11" s="2"/>
    </row>
    <row r="12" spans="2:12">
      <c r="B12" s="11">
        <f t="shared" si="0"/>
        <v>0.89999999999999991</v>
      </c>
      <c r="C12" s="25">
        <f>C11+movhorizontal!C11*tau</f>
        <v>22.5</v>
      </c>
      <c r="D12" s="14">
        <f>D11+movvertical!C11*tau+(g/2)*tau^2</f>
        <v>13.95</v>
      </c>
      <c r="E12" s="42"/>
      <c r="F12" s="2"/>
      <c r="G12" s="2"/>
      <c r="H12" s="2"/>
      <c r="I12" s="2"/>
      <c r="J12" s="2"/>
      <c r="K12" s="2"/>
      <c r="L12" s="2"/>
    </row>
    <row r="13" spans="2:12">
      <c r="B13" s="11">
        <f t="shared" si="0"/>
        <v>0.99999999999999989</v>
      </c>
      <c r="C13" s="25">
        <f>C12+movhorizontal!C12*tau</f>
        <v>25</v>
      </c>
      <c r="D13" s="14">
        <f>D12+movvertical!C12*tau+(g/2)*tau^2</f>
        <v>14.999999999999998</v>
      </c>
      <c r="E13" s="42"/>
      <c r="F13" s="2"/>
      <c r="G13" s="2"/>
      <c r="H13" s="2"/>
      <c r="I13" s="2"/>
      <c r="J13" s="2"/>
      <c r="K13" s="2"/>
      <c r="L13" s="2"/>
    </row>
    <row r="14" spans="2:12">
      <c r="B14" s="11">
        <f t="shared" si="0"/>
        <v>1.0999999999999999</v>
      </c>
      <c r="C14" s="25">
        <f>C13+movhorizontal!C13*tau</f>
        <v>27.5</v>
      </c>
      <c r="D14" s="14">
        <f>D13+movvertical!C13*tau+(g/2)*tau^2</f>
        <v>15.949999999999998</v>
      </c>
      <c r="E14" s="42"/>
      <c r="F14" s="2"/>
      <c r="G14" s="2"/>
      <c r="H14" s="2"/>
      <c r="I14" s="2"/>
      <c r="J14" s="2"/>
      <c r="K14" s="2"/>
      <c r="L14" s="2"/>
    </row>
    <row r="15" spans="2:12">
      <c r="B15" s="11">
        <f t="shared" si="0"/>
        <v>1.2</v>
      </c>
      <c r="C15" s="25">
        <f>C14+movhorizontal!C14*tau</f>
        <v>30</v>
      </c>
      <c r="D15" s="14">
        <f>D14+movvertical!C14*tau+(g/2)*tau^2</f>
        <v>16.799999999999997</v>
      </c>
      <c r="E15" s="42"/>
      <c r="F15" s="2"/>
      <c r="G15" s="2"/>
      <c r="H15" s="2"/>
      <c r="I15" s="2"/>
      <c r="J15" s="2"/>
      <c r="K15" s="2"/>
      <c r="L15" s="2"/>
    </row>
    <row r="16" spans="2:12">
      <c r="B16" s="11">
        <f t="shared" si="0"/>
        <v>1.3</v>
      </c>
      <c r="C16" s="25">
        <f>C15+movhorizontal!C15*tau</f>
        <v>32.5</v>
      </c>
      <c r="D16" s="14">
        <f>D15+movvertical!C15*tau+(g/2)*tau^2</f>
        <v>17.549999999999997</v>
      </c>
      <c r="E16" s="42"/>
      <c r="F16" s="2"/>
      <c r="G16" s="2"/>
      <c r="H16" s="2"/>
      <c r="I16" s="2"/>
      <c r="J16" s="2"/>
      <c r="K16" s="2"/>
      <c r="L16" s="2"/>
    </row>
    <row r="17" spans="2:12">
      <c r="B17" s="11">
        <f t="shared" si="0"/>
        <v>1.4000000000000001</v>
      </c>
      <c r="C17" s="25">
        <f>C16+movhorizontal!C16*tau</f>
        <v>35</v>
      </c>
      <c r="D17" s="14">
        <f>D16+movvertical!C16*tau+(g/2)*tau^2</f>
        <v>18.199999999999996</v>
      </c>
      <c r="E17" s="42"/>
      <c r="F17" s="2"/>
      <c r="G17" s="2"/>
      <c r="H17" s="2"/>
      <c r="I17" s="2"/>
      <c r="J17" s="2"/>
      <c r="K17" s="2"/>
      <c r="L17" s="2"/>
    </row>
    <row r="18" spans="2:12">
      <c r="B18" s="11">
        <f t="shared" si="0"/>
        <v>1.5000000000000002</v>
      </c>
      <c r="C18" s="25">
        <f>C17+movhorizontal!C17*tau</f>
        <v>37.5</v>
      </c>
      <c r="D18" s="14">
        <f>D17+movvertical!C17*tau+(g/2)*tau^2</f>
        <v>18.749999999999996</v>
      </c>
      <c r="E18" s="42"/>
      <c r="F18" s="2"/>
      <c r="G18" s="2"/>
      <c r="H18" s="2"/>
      <c r="I18" s="2"/>
      <c r="J18" s="2"/>
      <c r="K18" s="2"/>
      <c r="L18" s="2"/>
    </row>
    <row r="19" spans="2:12">
      <c r="B19" s="11">
        <f t="shared" si="0"/>
        <v>1.6000000000000003</v>
      </c>
      <c r="C19" s="25">
        <f>C18+movhorizontal!C18*tau</f>
        <v>40</v>
      </c>
      <c r="D19" s="14">
        <f>D18+movvertical!C18*tau+(g/2)*tau^2</f>
        <v>19.199999999999996</v>
      </c>
      <c r="E19" s="42"/>
      <c r="F19" s="2"/>
      <c r="G19" s="2"/>
      <c r="H19" s="2"/>
      <c r="I19" s="2"/>
      <c r="J19" s="2"/>
      <c r="K19" s="2"/>
      <c r="L19" s="2"/>
    </row>
    <row r="20" spans="2:12">
      <c r="B20" s="11">
        <f t="shared" si="0"/>
        <v>1.7000000000000004</v>
      </c>
      <c r="C20" s="25">
        <f>C19+movhorizontal!C19*tau</f>
        <v>42.5</v>
      </c>
      <c r="D20" s="14">
        <f>D19+movvertical!C19*tau+(g/2)*tau^2</f>
        <v>19.549999999999994</v>
      </c>
      <c r="E20" s="42"/>
      <c r="F20" s="2"/>
      <c r="G20" s="2"/>
      <c r="H20" s="2"/>
      <c r="I20" s="2"/>
      <c r="J20" s="2"/>
      <c r="K20" s="2"/>
      <c r="L20" s="2"/>
    </row>
    <row r="21" spans="2:12">
      <c r="B21" s="11">
        <f t="shared" si="0"/>
        <v>1.8000000000000005</v>
      </c>
      <c r="C21" s="25">
        <f>C20+movhorizontal!C20*tau</f>
        <v>45</v>
      </c>
      <c r="D21" s="14">
        <f>D20+movvertical!C20*tau+(g/2)*tau^2</f>
        <v>19.799999999999994</v>
      </c>
      <c r="E21" s="42"/>
      <c r="F21" s="2"/>
      <c r="G21" s="2"/>
      <c r="H21" s="2"/>
      <c r="I21" s="2"/>
      <c r="J21" s="2"/>
      <c r="K21" s="2"/>
      <c r="L21" s="2"/>
    </row>
    <row r="22" spans="2:12">
      <c r="B22" s="11">
        <f t="shared" si="0"/>
        <v>1.9000000000000006</v>
      </c>
      <c r="C22" s="25">
        <f>C21+movhorizontal!C21*tau</f>
        <v>47.5</v>
      </c>
      <c r="D22" s="14">
        <f>D21+movvertical!C21*tau+(g/2)*tau^2</f>
        <v>19.949999999999992</v>
      </c>
      <c r="E22" s="42"/>
      <c r="F22" s="2"/>
      <c r="G22" s="2"/>
      <c r="H22" s="2"/>
      <c r="I22" s="2"/>
      <c r="J22" s="2"/>
      <c r="K22" s="2"/>
      <c r="L22" s="2"/>
    </row>
    <row r="23" spans="2:12">
      <c r="B23" s="11">
        <f t="shared" si="0"/>
        <v>2.0000000000000004</v>
      </c>
      <c r="C23" s="25">
        <f>C22+movhorizontal!C22*tau</f>
        <v>50</v>
      </c>
      <c r="D23" s="14">
        <f>D22+movvertical!C22*tau+(g/2)*tau^2</f>
        <v>19.999999999999993</v>
      </c>
      <c r="E23" s="42"/>
      <c r="F23" s="2"/>
      <c r="G23" s="2"/>
      <c r="H23" s="2"/>
      <c r="I23" s="2"/>
      <c r="J23" s="2"/>
      <c r="K23" s="2"/>
      <c r="L23" s="2"/>
    </row>
    <row r="24" spans="2:12">
      <c r="B24" s="11">
        <f t="shared" si="0"/>
        <v>2.1000000000000005</v>
      </c>
      <c r="C24" s="25">
        <f>C23+movhorizontal!C23*tau</f>
        <v>52.5</v>
      </c>
      <c r="D24" s="14">
        <f>D23+movvertical!C23*tau+(g/2)*tau^2</f>
        <v>19.949999999999992</v>
      </c>
      <c r="E24" s="42"/>
      <c r="F24" s="2"/>
      <c r="G24" s="2"/>
      <c r="H24" s="2"/>
      <c r="I24" s="2"/>
      <c r="J24" s="2"/>
      <c r="K24" s="2"/>
      <c r="L24" s="2"/>
    </row>
    <row r="25" spans="2:12">
      <c r="B25" s="11">
        <f t="shared" si="0"/>
        <v>2.2000000000000006</v>
      </c>
      <c r="C25" s="25">
        <f>C24+movhorizontal!C24*tau</f>
        <v>55</v>
      </c>
      <c r="D25" s="14">
        <f>D24+movvertical!C24*tau+(g/2)*tau^2</f>
        <v>19.79999999999999</v>
      </c>
      <c r="E25" s="42"/>
      <c r="F25" s="2"/>
      <c r="G25" s="2"/>
      <c r="H25" s="2"/>
      <c r="I25" s="2"/>
      <c r="J25" s="2"/>
      <c r="K25" s="2"/>
      <c r="L25" s="2"/>
    </row>
    <row r="26" spans="2:12">
      <c r="B26" s="11">
        <f t="shared" si="0"/>
        <v>2.3000000000000007</v>
      </c>
      <c r="C26" s="25">
        <f>C25+movhorizontal!C25*tau</f>
        <v>57.5</v>
      </c>
      <c r="D26" s="14">
        <f>D25+movvertical!C25*tau+(g/2)*tau^2</f>
        <v>19.54999999999999</v>
      </c>
      <c r="E26" s="42"/>
      <c r="F26" s="2"/>
      <c r="G26" s="2"/>
      <c r="H26" s="2"/>
      <c r="I26" s="2"/>
      <c r="J26" s="2"/>
      <c r="K26" s="2"/>
      <c r="L26" s="2"/>
    </row>
    <row r="27" spans="2:12">
      <c r="B27" s="11">
        <f t="shared" si="0"/>
        <v>2.4000000000000008</v>
      </c>
      <c r="C27" s="25">
        <f>C26+movhorizontal!C26*tau</f>
        <v>60</v>
      </c>
      <c r="D27" s="14">
        <f>D26+movvertical!C26*tau+(g/2)*tau^2</f>
        <v>19.199999999999989</v>
      </c>
      <c r="E27" s="42"/>
      <c r="F27" s="2"/>
      <c r="G27" s="2"/>
      <c r="H27" s="2"/>
      <c r="I27" s="2"/>
      <c r="J27" s="2"/>
      <c r="K27" s="2"/>
      <c r="L27" s="2"/>
    </row>
    <row r="28" spans="2:12">
      <c r="B28" s="11">
        <f t="shared" si="0"/>
        <v>2.5000000000000009</v>
      </c>
      <c r="C28" s="25">
        <f>C27+movhorizontal!C27*tau</f>
        <v>62.5</v>
      </c>
      <c r="D28" s="14">
        <f>D27+movvertical!C27*tau+(g/2)*tau^2</f>
        <v>18.749999999999989</v>
      </c>
      <c r="E28" s="42"/>
      <c r="F28" s="2"/>
      <c r="G28" s="2"/>
      <c r="H28" s="2"/>
      <c r="I28" s="2"/>
      <c r="J28" s="2"/>
      <c r="K28" s="2"/>
      <c r="L28" s="2"/>
    </row>
    <row r="29" spans="2:12">
      <c r="B29" s="11">
        <f t="shared" si="0"/>
        <v>2.600000000000001</v>
      </c>
      <c r="C29" s="25">
        <f>C28+movhorizontal!C28*tau</f>
        <v>65</v>
      </c>
      <c r="D29" s="14">
        <f>D28+movvertical!C28*tau+(g/2)*tau^2</f>
        <v>18.199999999999989</v>
      </c>
      <c r="E29" s="42"/>
      <c r="F29" s="2"/>
      <c r="G29" s="2"/>
      <c r="H29" s="2"/>
      <c r="I29" s="2"/>
      <c r="J29" s="2"/>
      <c r="K29" s="2"/>
      <c r="L29" s="2"/>
    </row>
    <row r="30" spans="2:12">
      <c r="B30" s="11">
        <f t="shared" si="0"/>
        <v>2.7000000000000011</v>
      </c>
      <c r="C30" s="25">
        <f>C29+movhorizontal!C29*tau</f>
        <v>67.5</v>
      </c>
      <c r="D30" s="14">
        <f>D29+movvertical!C29*tau+(g/2)*tau^2</f>
        <v>17.549999999999986</v>
      </c>
      <c r="E30" s="42"/>
      <c r="F30" s="2"/>
      <c r="G30" s="2"/>
      <c r="H30" s="2"/>
      <c r="I30" s="2"/>
      <c r="J30" s="2"/>
      <c r="K30" s="2"/>
      <c r="L30" s="2"/>
    </row>
    <row r="31" spans="2:12">
      <c r="B31" s="11">
        <f t="shared" si="0"/>
        <v>2.8000000000000012</v>
      </c>
      <c r="C31" s="25">
        <f>C30+movhorizontal!C30*tau</f>
        <v>70</v>
      </c>
      <c r="D31" s="14">
        <f>D30+movvertical!C30*tau+(g/2)*tau^2</f>
        <v>16.799999999999986</v>
      </c>
      <c r="E31" s="42"/>
      <c r="F31" s="2"/>
      <c r="G31" s="2"/>
      <c r="H31" s="2"/>
      <c r="I31" s="2"/>
      <c r="J31" s="2"/>
      <c r="K31" s="2"/>
      <c r="L31" s="2"/>
    </row>
    <row r="32" spans="2:12">
      <c r="B32" s="11">
        <f t="shared" si="0"/>
        <v>2.9000000000000012</v>
      </c>
      <c r="C32" s="25">
        <f>C31+movhorizontal!C31*tau</f>
        <v>72.5</v>
      </c>
      <c r="D32" s="14">
        <f>D31+movvertical!C31*tau+(g/2)*tau^2</f>
        <v>15.949999999999985</v>
      </c>
      <c r="E32" s="42"/>
      <c r="F32" s="2"/>
      <c r="G32" s="2"/>
      <c r="H32" s="2"/>
      <c r="I32" s="2"/>
      <c r="J32" s="2"/>
      <c r="K32" s="2"/>
      <c r="L32" s="2"/>
    </row>
    <row r="33" spans="2:12">
      <c r="B33" s="11">
        <f t="shared" si="0"/>
        <v>3.0000000000000013</v>
      </c>
      <c r="C33" s="25">
        <f>C32+movhorizontal!C32*tau</f>
        <v>75</v>
      </c>
      <c r="D33" s="14">
        <f>D32+movvertical!C32*tau+(g/2)*tau^2</f>
        <v>14.999999999999984</v>
      </c>
      <c r="E33" s="42"/>
      <c r="F33" s="2"/>
      <c r="G33" s="2"/>
      <c r="H33" s="2"/>
      <c r="I33" s="2"/>
      <c r="J33" s="2"/>
      <c r="K33" s="2"/>
      <c r="L33" s="2"/>
    </row>
    <row r="34" spans="2:12">
      <c r="B34" s="11">
        <f t="shared" si="0"/>
        <v>3.1000000000000014</v>
      </c>
      <c r="C34" s="25">
        <f>C33+movhorizontal!C33*tau</f>
        <v>77.5</v>
      </c>
      <c r="D34" s="14">
        <f>D33+movvertical!C33*tau+(g/2)*tau^2</f>
        <v>13.949999999999983</v>
      </c>
      <c r="E34" s="42"/>
      <c r="F34" s="2"/>
      <c r="G34" s="2"/>
      <c r="H34" s="2"/>
      <c r="I34" s="2"/>
      <c r="J34" s="2"/>
      <c r="K34" s="2"/>
      <c r="L34" s="2"/>
    </row>
    <row r="35" spans="2:12">
      <c r="B35" s="11">
        <f t="shared" si="0"/>
        <v>3.2000000000000015</v>
      </c>
      <c r="C35" s="25">
        <f>C34+movhorizontal!C34*tau</f>
        <v>80</v>
      </c>
      <c r="D35" s="14">
        <f>D34+movvertical!C34*tau+(g/2)*tau^2</f>
        <v>12.799999999999983</v>
      </c>
      <c r="E35" s="42"/>
      <c r="F35" s="2"/>
      <c r="G35" s="2"/>
      <c r="H35" s="2"/>
      <c r="I35" s="2"/>
      <c r="J35" s="2"/>
      <c r="K35" s="2"/>
      <c r="L35" s="2"/>
    </row>
    <row r="36" spans="2:12">
      <c r="B36" s="11">
        <f t="shared" si="0"/>
        <v>3.3000000000000016</v>
      </c>
      <c r="C36" s="25">
        <f>C35+movhorizontal!C35*tau</f>
        <v>82.5</v>
      </c>
      <c r="D36" s="14">
        <f>D35+movvertical!C35*tau+(g/2)*tau^2</f>
        <v>11.549999999999983</v>
      </c>
      <c r="E36" s="42"/>
      <c r="F36" s="2"/>
      <c r="G36" s="2"/>
      <c r="H36" s="2"/>
      <c r="I36" s="2"/>
      <c r="J36" s="2"/>
      <c r="K36" s="2"/>
      <c r="L36" s="2"/>
    </row>
    <row r="37" spans="2:12">
      <c r="B37" s="11">
        <f t="shared" si="0"/>
        <v>3.4000000000000017</v>
      </c>
      <c r="C37" s="25">
        <f>C36+movhorizontal!C36*tau</f>
        <v>85</v>
      </c>
      <c r="D37" s="14">
        <f>D36+movvertical!C36*tau+(g/2)*tau^2</f>
        <v>10.199999999999982</v>
      </c>
      <c r="E37" s="42"/>
      <c r="F37" s="2"/>
      <c r="G37" s="2"/>
      <c r="H37" s="2"/>
      <c r="I37" s="2"/>
      <c r="J37" s="2"/>
      <c r="K37" s="2"/>
      <c r="L37" s="2"/>
    </row>
    <row r="38" spans="2:12">
      <c r="B38" s="11">
        <f t="shared" si="0"/>
        <v>3.5000000000000018</v>
      </c>
      <c r="C38" s="25">
        <f>C37+movhorizontal!C37*tau</f>
        <v>87.5</v>
      </c>
      <c r="D38" s="14">
        <f>D37+movvertical!C37*tau+(g/2)*tau^2</f>
        <v>8.7499999999999805</v>
      </c>
      <c r="E38" s="42"/>
      <c r="F38" s="2"/>
      <c r="G38" s="2"/>
      <c r="H38" s="2"/>
      <c r="I38" s="2"/>
      <c r="J38" s="2"/>
      <c r="K38" s="2"/>
      <c r="L38" s="2"/>
    </row>
    <row r="39" spans="2:12">
      <c r="B39" s="11">
        <f t="shared" si="0"/>
        <v>3.6000000000000019</v>
      </c>
      <c r="C39" s="25">
        <f>C38+movhorizontal!C38*tau</f>
        <v>90</v>
      </c>
      <c r="D39" s="14">
        <f>D38+movvertical!C38*tau+(g/2)*tau^2</f>
        <v>7.1999999999999806</v>
      </c>
      <c r="E39" s="42"/>
      <c r="F39" s="2"/>
      <c r="G39" s="2"/>
      <c r="H39" s="2"/>
      <c r="I39" s="2"/>
      <c r="J39" s="2"/>
      <c r="K39" s="2"/>
      <c r="L39" s="2"/>
    </row>
    <row r="40" spans="2:12">
      <c r="B40" s="11">
        <f t="shared" si="0"/>
        <v>3.700000000000002</v>
      </c>
      <c r="C40" s="25">
        <f>C39+movhorizontal!C39*tau</f>
        <v>92.5</v>
      </c>
      <c r="D40" s="14">
        <f>D39+movvertical!C39*tau+(g/2)*tau^2</f>
        <v>5.5499999999999803</v>
      </c>
      <c r="E40" s="42"/>
      <c r="F40" s="2"/>
      <c r="G40" s="2"/>
      <c r="H40" s="2"/>
      <c r="I40" s="2"/>
      <c r="J40" s="2"/>
      <c r="K40" s="2"/>
      <c r="L40" s="2"/>
    </row>
    <row r="41" spans="2:12">
      <c r="B41" s="11">
        <f t="shared" si="0"/>
        <v>3.800000000000002</v>
      </c>
      <c r="C41" s="25">
        <f>C40+movhorizontal!C40*tau</f>
        <v>95</v>
      </c>
      <c r="D41" s="14">
        <f>D40+movvertical!C40*tau+(g/2)*tau^2</f>
        <v>3.7999999999999803</v>
      </c>
      <c r="E41" s="42"/>
      <c r="F41" s="2"/>
      <c r="G41" s="2"/>
      <c r="H41" s="2"/>
      <c r="I41" s="2"/>
      <c r="J41" s="2"/>
      <c r="K41" s="2"/>
      <c r="L41" s="2"/>
    </row>
    <row r="42" spans="2:12">
      <c r="B42" s="11">
        <f t="shared" si="0"/>
        <v>3.9000000000000021</v>
      </c>
      <c r="C42" s="25">
        <f>C41+movhorizontal!C41*tau</f>
        <v>97.5</v>
      </c>
      <c r="D42" s="14">
        <f>D41+movvertical!C41*tau+(g/2)*tau^2</f>
        <v>1.9499999999999802</v>
      </c>
      <c r="E42" s="42"/>
      <c r="F42" s="2"/>
      <c r="G42" s="2"/>
      <c r="H42" s="2"/>
      <c r="I42" s="2"/>
      <c r="J42" s="2"/>
      <c r="K42" s="2"/>
      <c r="L42" s="2"/>
    </row>
    <row r="43" spans="2:12">
      <c r="B43" s="12">
        <f t="shared" si="0"/>
        <v>4.0000000000000018</v>
      </c>
      <c r="C43" s="26">
        <f>C42+movhorizontal!C42*tau</f>
        <v>100</v>
      </c>
      <c r="D43" s="15">
        <f>D42+movvertical!C42*tau+(g/2)*tau^2</f>
        <v>-1.9949319973733282E-14</v>
      </c>
      <c r="E43" s="42"/>
      <c r="F43" s="2"/>
      <c r="G43" s="2"/>
      <c r="H43" s="2"/>
      <c r="I43" s="2"/>
      <c r="J43" s="2"/>
      <c r="K43" s="2"/>
      <c r="L43" s="2"/>
    </row>
  </sheetData>
  <printOptions horizontalCentered="1" verticalCentered="1" headings="1" gridLines="1"/>
  <pageMargins left="0" right="0" top="0" bottom="0" header="0" footer="0"/>
  <pageSetup paperSize="9" scale="90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9</vt:i4>
      </vt:variant>
    </vt:vector>
  </HeadingPairs>
  <TitlesOfParts>
    <vt:vector size="12" baseType="lpstr">
      <vt:lpstr>movhorizontal</vt:lpstr>
      <vt:lpstr>movvertical</vt:lpstr>
      <vt:lpstr>trajetoria</vt:lpstr>
      <vt:lpstr>movvertical!Area_de_impressao</vt:lpstr>
      <vt:lpstr>trajetoria!Area_de_impressao</vt:lpstr>
      <vt:lpstr>g</vt:lpstr>
      <vt:lpstr>m</vt:lpstr>
      <vt:lpstr>tau</vt:lpstr>
      <vt:lpstr>vx0</vt:lpstr>
      <vt:lpstr>vy0</vt:lpstr>
      <vt:lpstr>x0</vt:lpstr>
      <vt:lpstr>y0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Servio Túlio</dc:creator>
  <cp:lastModifiedBy>Servio Túlio</cp:lastModifiedBy>
  <cp:lastPrinted>2013-07-26T19:39:45Z</cp:lastPrinted>
  <dcterms:created xsi:type="dcterms:W3CDTF">2013-05-10T13:03:04Z</dcterms:created>
  <dcterms:modified xsi:type="dcterms:W3CDTF">2013-08-15T11:19:40Z</dcterms:modified>
</cp:coreProperties>
</file>